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10" windowWidth="20475" windowHeight="9735"/>
  </bookViews>
  <sheets>
    <sheet name="傷病手当金計算" sheetId="3" r:id="rId1"/>
    <sheet name="標準報酬月額算出" sheetId="8" r:id="rId2"/>
    <sheet name="所得税額算出表" sheetId="6" r:id="rId3"/>
    <sheet name="源泉徴収税額表" sheetId="5" r:id="rId4"/>
  </sheets>
  <calcPr calcId="145621"/>
</workbook>
</file>

<file path=xl/calcChain.xml><?xml version="1.0" encoding="utf-8"?>
<calcChain xmlns="http://schemas.openxmlformats.org/spreadsheetml/2006/main">
  <c r="D41" i="3" l="1"/>
  <c r="D39" i="3"/>
  <c r="D38" i="3"/>
  <c r="D54" i="3" l="1"/>
  <c r="M15" i="6" l="1"/>
  <c r="N15" i="6"/>
  <c r="O15" i="6"/>
  <c r="P15" i="6"/>
  <c r="Q15" i="6"/>
  <c r="R15" i="6"/>
  <c r="S15" i="6"/>
  <c r="T15" i="6"/>
  <c r="M21" i="6"/>
  <c r="N21" i="6"/>
  <c r="O21" i="6"/>
  <c r="P21" i="6"/>
  <c r="Q21" i="6"/>
  <c r="R21" i="6"/>
  <c r="S21" i="6"/>
  <c r="T21" i="6"/>
  <c r="M27" i="6"/>
  <c r="N27" i="6"/>
  <c r="O27" i="6"/>
  <c r="P27" i="6"/>
  <c r="Q27" i="6"/>
  <c r="R27" i="6"/>
  <c r="S27" i="6"/>
  <c r="T27" i="6"/>
  <c r="M33" i="6"/>
  <c r="N33" i="6"/>
  <c r="O33" i="6"/>
  <c r="P33" i="6"/>
  <c r="Q33" i="6"/>
  <c r="R33" i="6"/>
  <c r="S33" i="6"/>
  <c r="T33" i="6"/>
  <c r="M39" i="6"/>
  <c r="N39" i="6"/>
  <c r="O39" i="6"/>
  <c r="P39" i="6"/>
  <c r="Q39" i="6"/>
  <c r="R39" i="6"/>
  <c r="S39" i="6"/>
  <c r="T39" i="6"/>
  <c r="M45" i="6"/>
  <c r="N45" i="6"/>
  <c r="O45" i="6"/>
  <c r="P45" i="6"/>
  <c r="Q45" i="6"/>
  <c r="R45" i="6"/>
  <c r="S45" i="6"/>
  <c r="T45" i="6"/>
  <c r="M51" i="6"/>
  <c r="N51" i="6"/>
  <c r="O51" i="6"/>
  <c r="P51" i="6"/>
  <c r="Q51" i="6"/>
  <c r="R51" i="6"/>
  <c r="S51" i="6"/>
  <c r="T51" i="6"/>
  <c r="M57" i="6"/>
  <c r="N57" i="6"/>
  <c r="O57" i="6"/>
  <c r="P57" i="6"/>
  <c r="Q57" i="6"/>
  <c r="R57" i="6"/>
  <c r="S57" i="6"/>
  <c r="T57" i="6"/>
  <c r="M63" i="6"/>
  <c r="N63" i="6"/>
  <c r="O63" i="6"/>
  <c r="P63" i="6"/>
  <c r="Q63" i="6"/>
  <c r="R63" i="6"/>
  <c r="S63" i="6"/>
  <c r="T63" i="6"/>
  <c r="M69" i="6"/>
  <c r="N69" i="6"/>
  <c r="O69" i="6"/>
  <c r="P69" i="6"/>
  <c r="Q69" i="6"/>
  <c r="R69" i="6"/>
  <c r="S69" i="6"/>
  <c r="T69" i="6"/>
  <c r="M75" i="6"/>
  <c r="N75" i="6"/>
  <c r="O75" i="6"/>
  <c r="P75" i="6"/>
  <c r="Q75" i="6"/>
  <c r="R75" i="6"/>
  <c r="S75" i="6"/>
  <c r="T75" i="6"/>
  <c r="M81" i="6"/>
  <c r="N81" i="6"/>
  <c r="O81" i="6"/>
  <c r="P81" i="6"/>
  <c r="Q81" i="6"/>
  <c r="R81" i="6"/>
  <c r="S81" i="6"/>
  <c r="T81" i="6"/>
  <c r="M87" i="6"/>
  <c r="N87" i="6"/>
  <c r="O87" i="6"/>
  <c r="P87" i="6"/>
  <c r="Q87" i="6"/>
  <c r="R87" i="6"/>
  <c r="S87" i="6"/>
  <c r="T87" i="6"/>
  <c r="M93" i="6"/>
  <c r="N93" i="6"/>
  <c r="O93" i="6"/>
  <c r="P93" i="6"/>
  <c r="Q93" i="6"/>
  <c r="R93" i="6"/>
  <c r="S93" i="6"/>
  <c r="T93" i="6"/>
  <c r="M99" i="6"/>
  <c r="N99" i="6"/>
  <c r="O99" i="6"/>
  <c r="P99" i="6"/>
  <c r="Q99" i="6"/>
  <c r="R99" i="6"/>
  <c r="S99" i="6"/>
  <c r="T99" i="6"/>
  <c r="M105" i="6"/>
  <c r="N105" i="6"/>
  <c r="O105" i="6"/>
  <c r="P105" i="6"/>
  <c r="Q105" i="6"/>
  <c r="R105" i="6"/>
  <c r="S105" i="6"/>
  <c r="T105" i="6"/>
  <c r="M111" i="6"/>
  <c r="N111" i="6"/>
  <c r="O111" i="6"/>
  <c r="P111" i="6"/>
  <c r="Q111" i="6"/>
  <c r="R111" i="6"/>
  <c r="S111" i="6"/>
  <c r="T111" i="6"/>
  <c r="M117" i="6"/>
  <c r="N117" i="6"/>
  <c r="O117" i="6"/>
  <c r="P117" i="6"/>
  <c r="Q117" i="6"/>
  <c r="R117" i="6"/>
  <c r="S117" i="6"/>
  <c r="T117" i="6"/>
  <c r="M123" i="6"/>
  <c r="N123" i="6"/>
  <c r="O123" i="6"/>
  <c r="P123" i="6"/>
  <c r="Q123" i="6"/>
  <c r="R123" i="6"/>
  <c r="S123" i="6"/>
  <c r="T123" i="6"/>
  <c r="M129" i="6"/>
  <c r="N129" i="6"/>
  <c r="O129" i="6"/>
  <c r="P129" i="6"/>
  <c r="Q129" i="6"/>
  <c r="R129" i="6"/>
  <c r="S129" i="6"/>
  <c r="T129" i="6"/>
  <c r="M135" i="6"/>
  <c r="N135" i="6"/>
  <c r="O135" i="6"/>
  <c r="P135" i="6"/>
  <c r="Q135" i="6"/>
  <c r="R135" i="6"/>
  <c r="S135" i="6"/>
  <c r="T135" i="6"/>
  <c r="M141" i="6"/>
  <c r="N141" i="6"/>
  <c r="O141" i="6"/>
  <c r="P141" i="6"/>
  <c r="Q141" i="6"/>
  <c r="R141" i="6"/>
  <c r="S141" i="6"/>
  <c r="T141" i="6"/>
  <c r="M147" i="6"/>
  <c r="N147" i="6"/>
  <c r="O147" i="6"/>
  <c r="P147" i="6"/>
  <c r="Q147" i="6"/>
  <c r="R147" i="6"/>
  <c r="S147" i="6"/>
  <c r="T147" i="6"/>
  <c r="M153" i="6"/>
  <c r="N153" i="6"/>
  <c r="O153" i="6"/>
  <c r="P153" i="6"/>
  <c r="Q153" i="6"/>
  <c r="R153" i="6"/>
  <c r="S153" i="6"/>
  <c r="T153" i="6"/>
  <c r="M159" i="6"/>
  <c r="N159" i="6"/>
  <c r="O159" i="6"/>
  <c r="P159" i="6"/>
  <c r="Q159" i="6"/>
  <c r="R159" i="6"/>
  <c r="S159" i="6"/>
  <c r="T159" i="6"/>
  <c r="M165" i="6"/>
  <c r="N165" i="6"/>
  <c r="O165" i="6"/>
  <c r="P165" i="6"/>
  <c r="Q165" i="6"/>
  <c r="R165" i="6"/>
  <c r="S165" i="6"/>
  <c r="T165" i="6"/>
  <c r="M171" i="6"/>
  <c r="N171" i="6"/>
  <c r="O171" i="6"/>
  <c r="P171" i="6"/>
  <c r="Q171" i="6"/>
  <c r="R171" i="6"/>
  <c r="S171" i="6"/>
  <c r="T171" i="6"/>
  <c r="M177" i="6"/>
  <c r="N177" i="6"/>
  <c r="O177" i="6"/>
  <c r="P177" i="6"/>
  <c r="Q177" i="6"/>
  <c r="R177" i="6"/>
  <c r="S177" i="6"/>
  <c r="T177" i="6"/>
  <c r="J17" i="3"/>
  <c r="D31" i="3"/>
  <c r="G17" i="3" l="1"/>
  <c r="D17" i="3"/>
  <c r="F52" i="8" l="1"/>
  <c r="F48" i="8"/>
  <c r="F44" i="8"/>
  <c r="F40" i="8"/>
  <c r="F54" i="8"/>
  <c r="F50" i="8"/>
  <c r="F46" i="8"/>
  <c r="F42" i="8"/>
  <c r="F49" i="8"/>
  <c r="F41" i="8"/>
  <c r="F55" i="8"/>
  <c r="F39" i="8"/>
  <c r="F53" i="8"/>
  <c r="F45" i="8"/>
  <c r="F51" i="8"/>
  <c r="F47" i="8"/>
  <c r="F43" i="8"/>
  <c r="F35" i="8"/>
  <c r="F8" i="8"/>
  <c r="F12" i="8"/>
  <c r="F16" i="8"/>
  <c r="F20" i="8"/>
  <c r="F24" i="8"/>
  <c r="F28" i="8"/>
  <c r="F32" i="8"/>
  <c r="F36" i="8"/>
  <c r="F6" i="8"/>
  <c r="F9" i="8"/>
  <c r="F13" i="8"/>
  <c r="F17" i="8"/>
  <c r="F21" i="8"/>
  <c r="F25" i="8"/>
  <c r="F29" i="8"/>
  <c r="F33" i="8"/>
  <c r="F37" i="8"/>
  <c r="F10" i="8"/>
  <c r="F14" i="8"/>
  <c r="F18" i="8"/>
  <c r="F22" i="8"/>
  <c r="F26" i="8"/>
  <c r="F30" i="8"/>
  <c r="F34" i="8"/>
  <c r="F38" i="8"/>
  <c r="F11" i="8"/>
  <c r="F15" i="8"/>
  <c r="F19" i="8"/>
  <c r="F23" i="8"/>
  <c r="F27" i="8"/>
  <c r="F31" i="8"/>
  <c r="F7" i="8"/>
  <c r="F60" i="8" l="1"/>
  <c r="D18" i="3" s="1"/>
  <c r="D52" i="3" l="1"/>
  <c r="D53" i="3" s="1"/>
  <c r="D55" i="3" s="1"/>
  <c r="D40" i="3"/>
  <c r="D42" i="3" l="1"/>
  <c r="D19" i="3" l="1"/>
  <c r="I47" i="6" s="1"/>
  <c r="R47" i="6" s="1"/>
  <c r="D10" i="6"/>
  <c r="M10" i="6" s="1"/>
  <c r="E70" i="6"/>
  <c r="N70" i="6" s="1"/>
  <c r="I85" i="6"/>
  <c r="R85" i="6" s="1"/>
  <c r="F25" i="6"/>
  <c r="O25" i="6" s="1"/>
  <c r="J41" i="6"/>
  <c r="S41" i="6" s="1"/>
  <c r="J29" i="6"/>
  <c r="S29" i="6" s="1"/>
  <c r="G54" i="6"/>
  <c r="P54" i="6" s="1"/>
  <c r="D86" i="6"/>
  <c r="M86" i="6" s="1"/>
  <c r="H103" i="6"/>
  <c r="Q103" i="6" s="1"/>
  <c r="H108" i="6"/>
  <c r="Q108" i="6" s="1"/>
  <c r="H127" i="6"/>
  <c r="Q127" i="6" s="1"/>
  <c r="H137" i="6"/>
  <c r="Q137" i="6" s="1"/>
  <c r="D32" i="6"/>
  <c r="M32" i="6" s="1"/>
  <c r="I43" i="6"/>
  <c r="R43" i="6" s="1"/>
  <c r="I56" i="6"/>
  <c r="R56" i="6" s="1"/>
  <c r="I73" i="6"/>
  <c r="R73" i="6" s="1"/>
  <c r="G11" i="6"/>
  <c r="P11" i="6" s="1"/>
  <c r="K25" i="6"/>
  <c r="T25" i="6" s="1"/>
  <c r="F32" i="6"/>
  <c r="O32" i="6" s="1"/>
  <c r="F54" i="6"/>
  <c r="O54" i="6" s="1"/>
  <c r="G41" i="6"/>
  <c r="P41" i="6" s="1"/>
  <c r="D19" i="6"/>
  <c r="M19" i="6" s="1"/>
  <c r="I49" i="6"/>
  <c r="R49" i="6" s="1"/>
  <c r="I94" i="6"/>
  <c r="R94" i="6" s="1"/>
  <c r="I26" i="6"/>
  <c r="R26" i="6" s="1"/>
  <c r="G42" i="6"/>
  <c r="P42" i="6" s="1"/>
  <c r="G68" i="6"/>
  <c r="P68" i="6" s="1"/>
  <c r="G85" i="6"/>
  <c r="P85" i="6" s="1"/>
  <c r="D121" i="6"/>
  <c r="M121" i="6" s="1"/>
  <c r="D127" i="6"/>
  <c r="M127" i="6" s="1"/>
  <c r="K24" i="6"/>
  <c r="T24" i="6" s="1"/>
  <c r="F55" i="6"/>
  <c r="O55" i="6" s="1"/>
  <c r="F74" i="6"/>
  <c r="O74" i="6" s="1"/>
  <c r="K77" i="6"/>
  <c r="T77" i="6" s="1"/>
  <c r="J59" i="6"/>
  <c r="S59" i="6" s="1"/>
  <c r="D85" i="6"/>
  <c r="M85" i="6" s="1"/>
  <c r="H89" i="6"/>
  <c r="Q89" i="6" s="1"/>
  <c r="J116" i="6"/>
  <c r="S116" i="6" s="1"/>
  <c r="G120" i="6"/>
  <c r="P120" i="6" s="1"/>
  <c r="D50" i="6"/>
  <c r="M50" i="6" s="1"/>
  <c r="K83" i="6"/>
  <c r="T83" i="6" s="1"/>
  <c r="K100" i="6"/>
  <c r="T100" i="6" s="1"/>
  <c r="K109" i="6"/>
  <c r="T109" i="6" s="1"/>
  <c r="F116" i="6"/>
  <c r="O116" i="6" s="1"/>
  <c r="F136" i="6"/>
  <c r="O136" i="6" s="1"/>
  <c r="K138" i="6"/>
  <c r="T138" i="6" s="1"/>
  <c r="H142" i="6"/>
  <c r="Q142" i="6" s="1"/>
  <c r="H156" i="6"/>
  <c r="Q156" i="6" s="1"/>
  <c r="H161" i="6"/>
  <c r="Q161" i="6" s="1"/>
  <c r="H168" i="6"/>
  <c r="Q168" i="6" s="1"/>
  <c r="D30" i="6"/>
  <c r="M30" i="6" s="1"/>
  <c r="I42" i="6"/>
  <c r="R42" i="6" s="1"/>
  <c r="E50" i="6"/>
  <c r="N50" i="6" s="1"/>
  <c r="E90" i="6"/>
  <c r="N90" i="6" s="1"/>
  <c r="E95" i="6"/>
  <c r="N95" i="6" s="1"/>
  <c r="F28" i="6"/>
  <c r="O28" i="6" s="1"/>
  <c r="F53" i="6"/>
  <c r="O53" i="6" s="1"/>
  <c r="E22" i="6"/>
  <c r="N22" i="6" s="1"/>
  <c r="D60" i="6"/>
  <c r="M60" i="6" s="1"/>
  <c r="D74" i="6"/>
  <c r="M74" i="6" s="1"/>
  <c r="D91" i="6"/>
  <c r="M91" i="6" s="1"/>
  <c r="G95" i="6"/>
  <c r="P95" i="6" s="1"/>
  <c r="D115" i="6"/>
  <c r="M115" i="6" s="1"/>
  <c r="H121" i="6"/>
  <c r="Q121" i="6" s="1"/>
  <c r="D128" i="6"/>
  <c r="M128" i="6" s="1"/>
  <c r="H140" i="6"/>
  <c r="Q140" i="6" s="1"/>
  <c r="I18" i="6"/>
  <c r="R18" i="6" s="1"/>
  <c r="F26" i="6"/>
  <c r="O26" i="6" s="1"/>
  <c r="H47" i="6"/>
  <c r="Q47" i="6" s="1"/>
  <c r="K55" i="6"/>
  <c r="T55" i="6" s="1"/>
  <c r="F62" i="6"/>
  <c r="O62" i="6" s="1"/>
  <c r="F72" i="6"/>
  <c r="O72" i="6" s="1"/>
  <c r="F82" i="6"/>
  <c r="O82" i="6" s="1"/>
  <c r="K84" i="6"/>
  <c r="T84" i="6" s="1"/>
  <c r="J54" i="6"/>
  <c r="S54" i="6" s="1"/>
  <c r="D61" i="6"/>
  <c r="M61" i="6" s="1"/>
  <c r="J73" i="6"/>
  <c r="S73" i="6" s="1"/>
  <c r="D95" i="6"/>
  <c r="M95" i="6" s="1"/>
  <c r="G98" i="6"/>
  <c r="P98" i="6" s="1"/>
  <c r="G108" i="6"/>
  <c r="P108" i="6" s="1"/>
  <c r="J114" i="6"/>
  <c r="S114" i="6" s="1"/>
  <c r="D24" i="6"/>
  <c r="M24" i="6" s="1"/>
  <c r="F14" i="6"/>
  <c r="O14" i="6" s="1"/>
  <c r="I53" i="6"/>
  <c r="R53" i="6" s="1"/>
  <c r="I80" i="6"/>
  <c r="R80" i="6" s="1"/>
  <c r="G17" i="6"/>
  <c r="P17" i="6" s="1"/>
  <c r="F30" i="6"/>
  <c r="O30" i="6" s="1"/>
  <c r="E26" i="6"/>
  <c r="N26" i="6" s="1"/>
  <c r="G47" i="6"/>
  <c r="P47" i="6" s="1"/>
  <c r="D62" i="6"/>
  <c r="M62" i="6" s="1"/>
  <c r="G88" i="6"/>
  <c r="P88" i="6" s="1"/>
  <c r="J96" i="6"/>
  <c r="S96" i="6" s="1"/>
  <c r="H109" i="6"/>
  <c r="Q109" i="6" s="1"/>
  <c r="D122" i="6"/>
  <c r="M122" i="6" s="1"/>
  <c r="D136" i="6"/>
  <c r="M136" i="6" s="1"/>
  <c r="D142" i="6"/>
  <c r="M142" i="6" s="1"/>
  <c r="H48" i="6"/>
  <c r="Q48" i="6" s="1"/>
  <c r="H56" i="6"/>
  <c r="Q56" i="6" s="1"/>
  <c r="K62" i="6"/>
  <c r="T62" i="6" s="1"/>
  <c r="K82" i="6"/>
  <c r="T82" i="6" s="1"/>
  <c r="J26" i="6"/>
  <c r="S26" i="6" s="1"/>
  <c r="G62" i="6"/>
  <c r="P62" i="6" s="1"/>
  <c r="K86" i="6"/>
  <c r="T86" i="6" s="1"/>
  <c r="J102" i="6"/>
  <c r="S102" i="6" s="1"/>
  <c r="E109" i="6"/>
  <c r="N109" i="6" s="1"/>
  <c r="E126" i="6"/>
  <c r="N126" i="6" s="1"/>
  <c r="I20" i="6"/>
  <c r="R20" i="6" s="1"/>
  <c r="D36" i="6"/>
  <c r="M36" i="6" s="1"/>
  <c r="H67" i="6"/>
  <c r="Q67" i="6" s="1"/>
  <c r="F76" i="6"/>
  <c r="O76" i="6" s="1"/>
  <c r="F85" i="6"/>
  <c r="O85" i="6" s="1"/>
  <c r="F96" i="6"/>
  <c r="O96" i="6" s="1"/>
  <c r="I101" i="6"/>
  <c r="R101" i="6" s="1"/>
  <c r="K104" i="6"/>
  <c r="T104" i="6" s="1"/>
  <c r="F114" i="6"/>
  <c r="O114" i="6" s="1"/>
  <c r="I118" i="6"/>
  <c r="R118" i="6" s="1"/>
  <c r="K121" i="6"/>
  <c r="T121" i="6" s="1"/>
  <c r="F131" i="6"/>
  <c r="O131" i="6" s="1"/>
  <c r="I134" i="6"/>
  <c r="R134" i="6" s="1"/>
  <c r="I139" i="6"/>
  <c r="R139" i="6" s="1"/>
  <c r="D146" i="6"/>
  <c r="M146" i="6" s="1"/>
  <c r="D150" i="6"/>
  <c r="M150" i="6" s="1"/>
  <c r="H152" i="6"/>
  <c r="Q152" i="6" s="1"/>
  <c r="D160" i="6"/>
  <c r="M160" i="6" s="1"/>
  <c r="H162" i="6"/>
  <c r="Q162" i="6" s="1"/>
  <c r="D166" i="6"/>
  <c r="M166" i="6" s="1"/>
  <c r="H172" i="6"/>
  <c r="Q172" i="6" s="1"/>
  <c r="D175" i="6"/>
  <c r="M175" i="6" s="1"/>
  <c r="D178" i="6"/>
  <c r="M178" i="6" s="1"/>
  <c r="K38" i="6"/>
  <c r="T38" i="6" s="1"/>
  <c r="J56" i="6"/>
  <c r="S56" i="6" s="1"/>
  <c r="G70" i="6"/>
  <c r="P70" i="6" s="1"/>
  <c r="K91" i="6"/>
  <c r="T91" i="6" s="1"/>
  <c r="G100" i="6"/>
  <c r="P100" i="6" s="1"/>
  <c r="J106" i="6"/>
  <c r="S106" i="6" s="1"/>
  <c r="G119" i="6"/>
  <c r="P119" i="6" s="1"/>
  <c r="J125" i="6"/>
  <c r="S125" i="6" s="1"/>
  <c r="E131" i="6"/>
  <c r="N131" i="6" s="1"/>
  <c r="F139" i="6"/>
  <c r="O139" i="6" s="1"/>
  <c r="G143" i="6"/>
  <c r="P143" i="6" s="1"/>
  <c r="E146" i="6"/>
  <c r="N146" i="6" s="1"/>
  <c r="G152" i="6"/>
  <c r="P152" i="6" s="1"/>
  <c r="E156" i="6"/>
  <c r="N156" i="6" s="1"/>
  <c r="J158" i="6"/>
  <c r="S158" i="6" s="1"/>
  <c r="E166" i="6"/>
  <c r="N166" i="6" s="1"/>
  <c r="J168" i="6"/>
  <c r="S168" i="6" s="1"/>
  <c r="G172" i="6"/>
  <c r="P172" i="6" s="1"/>
  <c r="J178" i="6"/>
  <c r="S178" i="6" s="1"/>
  <c r="D181" i="6"/>
  <c r="M181" i="6" s="1"/>
  <c r="K10" i="6"/>
  <c r="T10" i="6" s="1"/>
  <c r="E115" i="6"/>
  <c r="N115" i="6" s="1"/>
  <c r="J127" i="6"/>
  <c r="S127" i="6" s="1"/>
  <c r="E137" i="6"/>
  <c r="N137" i="6" s="1"/>
  <c r="J150" i="6"/>
  <c r="S150" i="6" s="1"/>
  <c r="E157" i="6"/>
  <c r="N157" i="6" s="1"/>
  <c r="G163" i="6"/>
  <c r="P163" i="6" s="1"/>
  <c r="G175" i="6"/>
  <c r="P175" i="6" s="1"/>
  <c r="F181" i="6"/>
  <c r="O181" i="6" s="1"/>
  <c r="D42" i="6"/>
  <c r="M42" i="6" s="1"/>
  <c r="K92" i="6"/>
  <c r="T92" i="6" s="1"/>
  <c r="I107" i="6"/>
  <c r="R107" i="6" s="1"/>
  <c r="K118" i="6"/>
  <c r="T118" i="6" s="1"/>
  <c r="K139" i="6"/>
  <c r="T139" i="6" s="1"/>
  <c r="I146" i="6"/>
  <c r="R146" i="6" s="1"/>
  <c r="K152" i="6"/>
  <c r="T152" i="6" s="1"/>
  <c r="I166" i="6"/>
  <c r="R166" i="6" s="1"/>
  <c r="K172" i="6"/>
  <c r="T172" i="6" s="1"/>
  <c r="F179" i="6"/>
  <c r="O179" i="6" s="1"/>
  <c r="D35" i="6"/>
  <c r="M35" i="6" s="1"/>
  <c r="D54" i="6"/>
  <c r="M54" i="6" s="1"/>
  <c r="K66" i="6"/>
  <c r="T66" i="6" s="1"/>
  <c r="F90" i="6"/>
  <c r="O90" i="6" s="1"/>
  <c r="F98" i="6"/>
  <c r="O98" i="6" s="1"/>
  <c r="I104" i="6"/>
  <c r="R104" i="6" s="1"/>
  <c r="F118" i="6"/>
  <c r="O118" i="6" s="1"/>
  <c r="I124" i="6"/>
  <c r="R124" i="6" s="1"/>
  <c r="G130" i="6"/>
  <c r="P130" i="6" s="1"/>
  <c r="I138" i="6"/>
  <c r="R138" i="6" s="1"/>
  <c r="K142" i="6"/>
  <c r="T142" i="6" s="1"/>
  <c r="I145" i="6"/>
  <c r="R145" i="6" s="1"/>
  <c r="K151" i="6"/>
  <c r="T151" i="6" s="1"/>
  <c r="I155" i="6"/>
  <c r="R155" i="6" s="1"/>
  <c r="F158" i="6"/>
  <c r="O158" i="6" s="1"/>
  <c r="I164" i="6"/>
  <c r="R164" i="6" s="1"/>
  <c r="F168" i="6"/>
  <c r="O168" i="6" s="1"/>
  <c r="K170" i="6"/>
  <c r="T170" i="6" s="1"/>
  <c r="F178" i="6"/>
  <c r="O178" i="6" s="1"/>
  <c r="I180" i="6"/>
  <c r="R180" i="6" s="1"/>
  <c r="I182" i="6"/>
  <c r="R182" i="6" s="1"/>
  <c r="K46" i="6"/>
  <c r="T46" i="6" s="1"/>
  <c r="J61" i="6"/>
  <c r="S61" i="6" s="1"/>
  <c r="D78" i="6"/>
  <c r="M78" i="6" s="1"/>
  <c r="F97" i="6"/>
  <c r="O97" i="6" s="1"/>
  <c r="E110" i="6"/>
  <c r="N110" i="6" s="1"/>
  <c r="J122" i="6"/>
  <c r="S122" i="6" s="1"/>
  <c r="G142" i="6"/>
  <c r="P142" i="6" s="1"/>
  <c r="J148" i="6"/>
  <c r="S148" i="6" s="1"/>
  <c r="E155" i="6"/>
  <c r="N155" i="6" s="1"/>
  <c r="G168" i="6"/>
  <c r="P168" i="6" s="1"/>
  <c r="J174" i="6"/>
  <c r="S174" i="6" s="1"/>
  <c r="D26" i="6"/>
  <c r="M26" i="6" s="1"/>
  <c r="I37" i="6"/>
  <c r="R37" i="6" s="1"/>
  <c r="E55" i="6"/>
  <c r="N55" i="6" s="1"/>
  <c r="I68" i="6"/>
  <c r="R68" i="6" s="1"/>
  <c r="E92" i="6"/>
  <c r="N92" i="6" s="1"/>
  <c r="F18" i="6"/>
  <c r="O18" i="6" s="1"/>
  <c r="K30" i="6"/>
  <c r="T30" i="6" s="1"/>
  <c r="F50" i="6"/>
  <c r="O50" i="6" s="1"/>
  <c r="G28" i="6"/>
  <c r="P28" i="6" s="1"/>
  <c r="G48" i="6"/>
  <c r="P48" i="6" s="1"/>
  <c r="D72" i="6"/>
  <c r="M72" i="6" s="1"/>
  <c r="G80" i="6"/>
  <c r="P80" i="6" s="1"/>
  <c r="D89" i="6"/>
  <c r="M89" i="6" s="1"/>
  <c r="D104" i="6"/>
  <c r="M104" i="6" s="1"/>
  <c r="D110" i="6"/>
  <c r="M110" i="6" s="1"/>
  <c r="H116" i="6"/>
  <c r="Q116" i="6" s="1"/>
  <c r="D130" i="6"/>
  <c r="M130" i="6" s="1"/>
  <c r="H136" i="6"/>
  <c r="Q136" i="6" s="1"/>
  <c r="K13" i="6"/>
  <c r="T13" i="6" s="1"/>
  <c r="H40" i="6"/>
  <c r="Q40" i="6" s="1"/>
  <c r="H49" i="6"/>
  <c r="Q49" i="6" s="1"/>
  <c r="F58" i="6"/>
  <c r="O58" i="6" s="1"/>
  <c r="K70" i="6"/>
  <c r="T70" i="6" s="1"/>
  <c r="F77" i="6"/>
  <c r="O77" i="6" s="1"/>
  <c r="H83" i="6"/>
  <c r="Q83" i="6" s="1"/>
  <c r="K49" i="6"/>
  <c r="T49" i="6" s="1"/>
  <c r="J64" i="6"/>
  <c r="S64" i="6" s="1"/>
  <c r="G77" i="6"/>
  <c r="P77" i="6" s="1"/>
  <c r="K96" i="6"/>
  <c r="T96" i="6" s="1"/>
  <c r="G103" i="6"/>
  <c r="P103" i="6" s="1"/>
  <c r="J109" i="6"/>
  <c r="S109" i="6" s="1"/>
  <c r="G122" i="6"/>
  <c r="P122" i="6" s="1"/>
  <c r="G127" i="6"/>
  <c r="P127" i="6" s="1"/>
  <c r="F24" i="6"/>
  <c r="O24" i="6" s="1"/>
  <c r="D53" i="6"/>
  <c r="M53" i="6" s="1"/>
  <c r="F61" i="6"/>
  <c r="O61" i="6" s="1"/>
  <c r="K68" i="6"/>
  <c r="T68" i="6" s="1"/>
  <c r="F86" i="6"/>
  <c r="O86" i="6" s="1"/>
  <c r="H91" i="6"/>
  <c r="Q91" i="6" s="1"/>
  <c r="K97" i="6"/>
  <c r="T97" i="6" s="1"/>
  <c r="I106" i="6"/>
  <c r="R106" i="6" s="1"/>
  <c r="I110" i="6"/>
  <c r="R110" i="6" s="1"/>
  <c r="K114" i="6"/>
  <c r="T114" i="6" s="1"/>
  <c r="F124" i="6"/>
  <c r="O124" i="6" s="1"/>
  <c r="I127" i="6"/>
  <c r="R127" i="6" s="1"/>
  <c r="K131" i="6"/>
  <c r="T131" i="6" s="1"/>
  <c r="F140" i="6"/>
  <c r="O140" i="6" s="1"/>
  <c r="D144" i="6"/>
  <c r="M144" i="6" s="1"/>
  <c r="D148" i="6"/>
  <c r="M148" i="6" s="1"/>
  <c r="D154" i="6"/>
  <c r="M154" i="6" s="1"/>
  <c r="D157" i="6"/>
  <c r="M157" i="6" s="1"/>
  <c r="H160" i="6"/>
  <c r="Q160" i="6" s="1"/>
  <c r="D167" i="6"/>
  <c r="M167" i="6" s="1"/>
  <c r="H169" i="6"/>
  <c r="Q169" i="6" s="1"/>
  <c r="D173" i="6"/>
  <c r="M173" i="6" s="1"/>
  <c r="H178" i="6"/>
  <c r="Q178" i="6" s="1"/>
  <c r="J22" i="6"/>
  <c r="S22" i="6" s="1"/>
  <c r="K43" i="6"/>
  <c r="T43" i="6" s="1"/>
  <c r="D73" i="6"/>
  <c r="M73" i="6" s="1"/>
  <c r="H85" i="6"/>
  <c r="Q85" i="6" s="1"/>
  <c r="H94" i="6"/>
  <c r="Q94" i="6" s="1"/>
  <c r="E108" i="6"/>
  <c r="N108" i="6" s="1"/>
  <c r="G114" i="6"/>
  <c r="P114" i="6" s="1"/>
  <c r="J120" i="6"/>
  <c r="S120" i="6" s="1"/>
  <c r="E132" i="6"/>
  <c r="N132" i="6" s="1"/>
  <c r="I136" i="6"/>
  <c r="R136" i="6" s="1"/>
  <c r="E140" i="6"/>
  <c r="N140" i="6" s="1"/>
  <c r="J146" i="6"/>
  <c r="S146" i="6" s="1"/>
  <c r="G150" i="6"/>
  <c r="P150" i="6" s="1"/>
  <c r="E154" i="6"/>
  <c r="N154" i="6" s="1"/>
  <c r="G160" i="6"/>
  <c r="P160" i="6" s="1"/>
  <c r="E163" i="6"/>
  <c r="N163" i="6" s="1"/>
  <c r="J166" i="6"/>
  <c r="S166" i="6" s="1"/>
  <c r="E173" i="6"/>
  <c r="N173" i="6" s="1"/>
  <c r="J175" i="6"/>
  <c r="S175" i="6" s="1"/>
  <c r="G179" i="6"/>
  <c r="P179" i="6" s="1"/>
  <c r="G10" i="6"/>
  <c r="P10" i="6" s="1"/>
  <c r="I11" i="6"/>
  <c r="R11" i="6" s="1"/>
  <c r="E46" i="6"/>
  <c r="N46" i="6" s="1"/>
  <c r="I96" i="6"/>
  <c r="R96" i="6" s="1"/>
  <c r="J35" i="6"/>
  <c r="S35" i="6" s="1"/>
  <c r="J11" i="6"/>
  <c r="S11" i="6" s="1"/>
  <c r="J74" i="6"/>
  <c r="S74" i="6" s="1"/>
  <c r="J91" i="6"/>
  <c r="S91" i="6" s="1"/>
  <c r="D107" i="6"/>
  <c r="M107" i="6" s="1"/>
  <c r="D132" i="6"/>
  <c r="M132" i="6" s="1"/>
  <c r="F22" i="6"/>
  <c r="O22" i="6" s="1"/>
  <c r="H43" i="6"/>
  <c r="Q43" i="6" s="1"/>
  <c r="K72" i="6"/>
  <c r="T72" i="6" s="1"/>
  <c r="J12" i="6"/>
  <c r="S12" i="6" s="1"/>
  <c r="D56" i="6"/>
  <c r="M56" i="6" s="1"/>
  <c r="E100" i="6"/>
  <c r="N100" i="6" s="1"/>
  <c r="J112" i="6"/>
  <c r="S112" i="6" s="1"/>
  <c r="J124" i="6"/>
  <c r="S124" i="6" s="1"/>
  <c r="K54" i="6"/>
  <c r="T54" i="6" s="1"/>
  <c r="H72" i="6"/>
  <c r="Q72" i="6" s="1"/>
  <c r="D88" i="6"/>
  <c r="M88" i="6" s="1"/>
  <c r="K107" i="6"/>
  <c r="T107" i="6" s="1"/>
  <c r="I115" i="6"/>
  <c r="R115" i="6" s="1"/>
  <c r="K124" i="6"/>
  <c r="T124" i="6" s="1"/>
  <c r="K140" i="6"/>
  <c r="T140" i="6" s="1"/>
  <c r="H148" i="6"/>
  <c r="Q148" i="6" s="1"/>
  <c r="D155" i="6"/>
  <c r="M155" i="6" s="1"/>
  <c r="H167" i="6"/>
  <c r="Q167" i="6" s="1"/>
  <c r="D174" i="6"/>
  <c r="M174" i="6" s="1"/>
  <c r="D179" i="6"/>
  <c r="M179" i="6" s="1"/>
  <c r="J76" i="6"/>
  <c r="S76" i="6" s="1"/>
  <c r="G96" i="6"/>
  <c r="P96" i="6" s="1"/>
  <c r="G109" i="6"/>
  <c r="P109" i="6" s="1"/>
  <c r="K132" i="6"/>
  <c r="T132" i="6" s="1"/>
  <c r="E142" i="6"/>
  <c r="N142" i="6" s="1"/>
  <c r="G148" i="6"/>
  <c r="P148" i="6" s="1"/>
  <c r="E161" i="6"/>
  <c r="N161" i="6" s="1"/>
  <c r="G167" i="6"/>
  <c r="P167" i="6" s="1"/>
  <c r="J173" i="6"/>
  <c r="S173" i="6" s="1"/>
  <c r="G65" i="6"/>
  <c r="P65" i="6" s="1"/>
  <c r="G112" i="6"/>
  <c r="P112" i="6" s="1"/>
  <c r="J130" i="6"/>
  <c r="S130" i="6" s="1"/>
  <c r="G149" i="6"/>
  <c r="P149" i="6" s="1"/>
  <c r="G158" i="6"/>
  <c r="P158" i="6" s="1"/>
  <c r="E167" i="6"/>
  <c r="N167" i="6" s="1"/>
  <c r="F182" i="6"/>
  <c r="O182" i="6" s="1"/>
  <c r="F59" i="6"/>
  <c r="O59" i="6" s="1"/>
  <c r="G89" i="6"/>
  <c r="P89" i="6" s="1"/>
  <c r="F125" i="6"/>
  <c r="O125" i="6" s="1"/>
  <c r="E138" i="6"/>
  <c r="N138" i="6" s="1"/>
  <c r="K148" i="6"/>
  <c r="T148" i="6" s="1"/>
  <c r="F164" i="6"/>
  <c r="O164" i="6" s="1"/>
  <c r="F174" i="6"/>
  <c r="O174" i="6" s="1"/>
  <c r="K181" i="6"/>
  <c r="T181" i="6" s="1"/>
  <c r="K56" i="6"/>
  <c r="T56" i="6" s="1"/>
  <c r="F73" i="6"/>
  <c r="O73" i="6" s="1"/>
  <c r="H88" i="6"/>
  <c r="Q88" i="6" s="1"/>
  <c r="F108" i="6"/>
  <c r="O108" i="6" s="1"/>
  <c r="K115" i="6"/>
  <c r="T115" i="6" s="1"/>
  <c r="K125" i="6"/>
  <c r="T125" i="6" s="1"/>
  <c r="J137" i="6"/>
  <c r="S137" i="6" s="1"/>
  <c r="I143" i="6"/>
  <c r="R143" i="6" s="1"/>
  <c r="K146" i="6"/>
  <c r="T146" i="6" s="1"/>
  <c r="F156" i="6"/>
  <c r="O156" i="6" s="1"/>
  <c r="I160" i="6"/>
  <c r="R160" i="6" s="1"/>
  <c r="K163" i="6"/>
  <c r="T163" i="6" s="1"/>
  <c r="F173" i="6"/>
  <c r="O173" i="6" s="1"/>
  <c r="I176" i="6"/>
  <c r="R176" i="6" s="1"/>
  <c r="E181" i="6"/>
  <c r="N181" i="6" s="1"/>
  <c r="K41" i="6"/>
  <c r="T41" i="6" s="1"/>
  <c r="D68" i="6"/>
  <c r="M68" i="6" s="1"/>
  <c r="G84" i="6"/>
  <c r="P84" i="6" s="1"/>
  <c r="J113" i="6"/>
  <c r="S113" i="6" s="1"/>
  <c r="J128" i="6"/>
  <c r="S128" i="6" s="1"/>
  <c r="J139" i="6"/>
  <c r="S139" i="6" s="1"/>
  <c r="J157" i="6"/>
  <c r="S157" i="6" s="1"/>
  <c r="G166" i="6"/>
  <c r="P166" i="6" s="1"/>
  <c r="E176" i="6"/>
  <c r="N176" i="6" s="1"/>
  <c r="K31" i="6"/>
  <c r="T31" i="6" s="1"/>
  <c r="K61" i="6"/>
  <c r="T61" i="6" s="1"/>
  <c r="H86" i="6"/>
  <c r="Q86" i="6" s="1"/>
  <c r="I116" i="6"/>
  <c r="R116" i="6" s="1"/>
  <c r="E130" i="6"/>
  <c r="N130" i="6" s="1"/>
  <c r="F137" i="6"/>
  <c r="O137" i="6" s="1"/>
  <c r="K150" i="6"/>
  <c r="T150" i="6" s="1"/>
  <c r="F157" i="6"/>
  <c r="O157" i="6" s="1"/>
  <c r="I163" i="6"/>
  <c r="R163" i="6" s="1"/>
  <c r="F176" i="6"/>
  <c r="O176" i="6" s="1"/>
  <c r="G181" i="6"/>
  <c r="P181" i="6" s="1"/>
  <c r="I142" i="6"/>
  <c r="R142" i="6" s="1"/>
  <c r="K182" i="6"/>
  <c r="T182" i="6" s="1"/>
  <c r="H60" i="6"/>
  <c r="Q60" i="6" s="1"/>
  <c r="D92" i="6"/>
  <c r="M92" i="6" s="1"/>
  <c r="I119" i="6"/>
  <c r="R119" i="6" s="1"/>
  <c r="E133" i="6"/>
  <c r="N133" i="6" s="1"/>
  <c r="G139" i="6"/>
  <c r="P139" i="6" s="1"/>
  <c r="I152" i="6"/>
  <c r="R152" i="6" s="1"/>
  <c r="F161" i="6"/>
  <c r="O161" i="6" s="1"/>
  <c r="F166" i="6"/>
  <c r="O166" i="6" s="1"/>
  <c r="K178" i="6"/>
  <c r="T178" i="6" s="1"/>
  <c r="I181" i="6"/>
  <c r="R181" i="6" s="1"/>
  <c r="K50" i="6"/>
  <c r="T50" i="6" s="1"/>
  <c r="E101" i="6"/>
  <c r="N101" i="6" s="1"/>
  <c r="I131" i="6"/>
  <c r="R131" i="6" s="1"/>
  <c r="J143" i="6"/>
  <c r="S143" i="6" s="1"/>
  <c r="J169" i="6"/>
  <c r="S169" i="6" s="1"/>
  <c r="G178" i="6"/>
  <c r="P178" i="6" s="1"/>
  <c r="D37" i="6"/>
  <c r="M37" i="6" s="1"/>
  <c r="F106" i="6"/>
  <c r="O106" i="6" s="1"/>
  <c r="F120" i="6"/>
  <c r="O120" i="6" s="1"/>
  <c r="E139" i="6"/>
  <c r="N139" i="6" s="1"/>
  <c r="I158" i="6"/>
  <c r="R158" i="6" s="1"/>
  <c r="F172" i="6"/>
  <c r="O172" i="6" s="1"/>
  <c r="G182" i="6"/>
  <c r="P182" i="6" s="1"/>
  <c r="I61" i="6"/>
  <c r="R61" i="6" s="1"/>
  <c r="I86" i="6"/>
  <c r="R86" i="6" s="1"/>
  <c r="K23" i="6"/>
  <c r="T23" i="6" s="1"/>
  <c r="G37" i="6"/>
  <c r="P37" i="6" s="1"/>
  <c r="G66" i="6"/>
  <c r="P66" i="6" s="1"/>
  <c r="H100" i="6"/>
  <c r="Q100" i="6" s="1"/>
  <c r="H34" i="6"/>
  <c r="Q34" i="6" s="1"/>
  <c r="H66" i="6"/>
  <c r="Q66" i="6" s="1"/>
  <c r="K37" i="6"/>
  <c r="T37" i="6" s="1"/>
  <c r="E119" i="6"/>
  <c r="N119" i="6" s="1"/>
  <c r="E128" i="6"/>
  <c r="N128" i="6" s="1"/>
  <c r="H62" i="6"/>
  <c r="Q62" i="6" s="1"/>
  <c r="F112" i="6"/>
  <c r="O112" i="6" s="1"/>
  <c r="F128" i="6"/>
  <c r="O128" i="6" s="1"/>
  <c r="D145" i="6"/>
  <c r="M145" i="6" s="1"/>
  <c r="D170" i="6"/>
  <c r="M170" i="6" s="1"/>
  <c r="E29" i="6"/>
  <c r="N29" i="6" s="1"/>
  <c r="F88" i="6"/>
  <c r="O88" i="6" s="1"/>
  <c r="G137" i="6"/>
  <c r="P137" i="6" s="1"/>
  <c r="E151" i="6"/>
  <c r="N151" i="6" s="1"/>
  <c r="J163" i="6"/>
  <c r="S163" i="6" s="1"/>
  <c r="E106" i="6"/>
  <c r="N106" i="6" s="1"/>
  <c r="G121" i="6"/>
  <c r="P121" i="6" s="1"/>
  <c r="J145" i="6"/>
  <c r="S145" i="6" s="1"/>
  <c r="I25" i="6"/>
  <c r="R25" i="6" s="1"/>
  <c r="F101" i="6"/>
  <c r="O101" i="6" s="1"/>
  <c r="I133" i="6"/>
  <c r="R133" i="6" s="1"/>
  <c r="I161" i="6"/>
  <c r="R161" i="6" s="1"/>
  <c r="K176" i="6"/>
  <c r="T176" i="6" s="1"/>
  <c r="D44" i="6"/>
  <c r="M44" i="6" s="1"/>
  <c r="F103" i="6"/>
  <c r="O103" i="6" s="1"/>
  <c r="K120" i="6"/>
  <c r="T120" i="6" s="1"/>
  <c r="K134" i="6"/>
  <c r="T134" i="6" s="1"/>
  <c r="F154" i="6"/>
  <c r="O154" i="6" s="1"/>
  <c r="I162" i="6"/>
  <c r="R162" i="6" s="1"/>
  <c r="F170" i="6"/>
  <c r="O170" i="6" s="1"/>
  <c r="J31" i="6"/>
  <c r="S31" i="6" s="1"/>
  <c r="G74" i="6"/>
  <c r="P74" i="6" s="1"/>
  <c r="J103" i="6"/>
  <c r="S103" i="6" s="1"/>
  <c r="E120" i="6"/>
  <c r="N120" i="6" s="1"/>
  <c r="E145" i="6"/>
  <c r="N145" i="6" s="1"/>
  <c r="J162" i="6"/>
  <c r="S162" i="6" s="1"/>
  <c r="E179" i="6"/>
  <c r="N179" i="6" s="1"/>
  <c r="D47" i="6"/>
  <c r="M47" i="6" s="1"/>
  <c r="J95" i="6"/>
  <c r="S95" i="6" s="1"/>
  <c r="K122" i="6"/>
  <c r="T122" i="6" s="1"/>
  <c r="J132" i="6"/>
  <c r="S132" i="6" s="1"/>
  <c r="F148" i="6"/>
  <c r="O148" i="6" s="1"/>
  <c r="K160" i="6"/>
  <c r="T160" i="6" s="1"/>
  <c r="I173" i="6"/>
  <c r="R173" i="6" s="1"/>
  <c r="J28" i="6"/>
  <c r="S28" i="6" s="1"/>
  <c r="E88" i="6"/>
  <c r="N88" i="6" s="1"/>
  <c r="F46" i="6"/>
  <c r="O46" i="6" s="1"/>
  <c r="J67" i="6"/>
  <c r="S67" i="6" s="1"/>
  <c r="D101" i="6"/>
  <c r="M101" i="6" s="1"/>
  <c r="H126" i="6"/>
  <c r="Q126" i="6" s="1"/>
  <c r="H35" i="6"/>
  <c r="Q35" i="6" s="1"/>
  <c r="F67" i="6"/>
  <c r="O67" i="6" s="1"/>
  <c r="K40" i="6"/>
  <c r="T40" i="6" s="1"/>
  <c r="F92" i="6"/>
  <c r="O92" i="6" s="1"/>
  <c r="J119" i="6"/>
  <c r="S119" i="6" s="1"/>
  <c r="D46" i="6"/>
  <c r="M46" i="6" s="1"/>
  <c r="F66" i="6"/>
  <c r="O66" i="6" s="1"/>
  <c r="F95" i="6"/>
  <c r="O95" i="6" s="1"/>
  <c r="K112" i="6"/>
  <c r="T112" i="6" s="1"/>
  <c r="F138" i="6"/>
  <c r="O138" i="6" s="1"/>
  <c r="H145" i="6"/>
  <c r="Q145" i="6" s="1"/>
  <c r="D158" i="6"/>
  <c r="M158" i="6" s="1"/>
  <c r="D172" i="6"/>
  <c r="M172" i="6" s="1"/>
  <c r="K34" i="6"/>
  <c r="T34" i="6" s="1"/>
  <c r="D90" i="6"/>
  <c r="M90" i="6" s="1"/>
  <c r="E118" i="6"/>
  <c r="N118" i="6" s="1"/>
  <c r="G138" i="6"/>
  <c r="P138" i="6" s="1"/>
  <c r="J151" i="6"/>
  <c r="S151" i="6" s="1"/>
  <c r="G164" i="6"/>
  <c r="P164" i="6" s="1"/>
  <c r="E178" i="6"/>
  <c r="N178" i="6" s="1"/>
  <c r="J108" i="6"/>
  <c r="S108" i="6" s="1"/>
  <c r="J138" i="6"/>
  <c r="S138" i="6" s="1"/>
  <c r="J155" i="6"/>
  <c r="S155" i="6" s="1"/>
  <c r="J172" i="6"/>
  <c r="S172" i="6" s="1"/>
  <c r="D52" i="6"/>
  <c r="M52" i="6" s="1"/>
  <c r="K103" i="6"/>
  <c r="T103" i="6" s="1"/>
  <c r="G136" i="6"/>
  <c r="P136" i="6" s="1"/>
  <c r="E12" i="6"/>
  <c r="N12" i="6" s="1"/>
  <c r="I46" i="6"/>
  <c r="R46" i="6" s="1"/>
  <c r="E76" i="6"/>
  <c r="N76" i="6" s="1"/>
  <c r="E97" i="6"/>
  <c r="N97" i="6" s="1"/>
  <c r="F36" i="6"/>
  <c r="O36" i="6" s="1"/>
  <c r="J13" i="6"/>
  <c r="S13" i="6" s="1"/>
  <c r="G56" i="6"/>
  <c r="P56" i="6" s="1"/>
  <c r="G76" i="6"/>
  <c r="P76" i="6" s="1"/>
  <c r="D94" i="6"/>
  <c r="M94" i="6" s="1"/>
  <c r="H107" i="6"/>
  <c r="Q107" i="6" s="1"/>
  <c r="D120" i="6"/>
  <c r="M120" i="6" s="1"/>
  <c r="D133" i="6"/>
  <c r="M133" i="6" s="1"/>
  <c r="I23" i="6"/>
  <c r="R23" i="6" s="1"/>
  <c r="H44" i="6"/>
  <c r="Q44" i="6" s="1"/>
  <c r="K60" i="6"/>
  <c r="T60" i="6" s="1"/>
  <c r="H73" i="6"/>
  <c r="Q73" i="6" s="1"/>
  <c r="J17" i="6"/>
  <c r="S17" i="6" s="1"/>
  <c r="G58" i="6"/>
  <c r="P58" i="6" s="1"/>
  <c r="J83" i="6"/>
  <c r="S83" i="6" s="1"/>
  <c r="J100" i="6"/>
  <c r="S100" i="6" s="1"/>
  <c r="G113" i="6"/>
  <c r="P113" i="6" s="1"/>
  <c r="G125" i="6"/>
  <c r="P125" i="6" s="1"/>
  <c r="D34" i="6"/>
  <c r="M34" i="6" s="1"/>
  <c r="F56" i="6"/>
  <c r="O56" i="6" s="1"/>
  <c r="K73" i="6"/>
  <c r="T73" i="6" s="1"/>
  <c r="K89" i="6"/>
  <c r="T89" i="6" s="1"/>
  <c r="F100" i="6"/>
  <c r="O100" i="6" s="1"/>
  <c r="I108" i="6"/>
  <c r="R108" i="6" s="1"/>
  <c r="K116" i="6"/>
  <c r="T116" i="6" s="1"/>
  <c r="I125" i="6"/>
  <c r="R125" i="6" s="1"/>
  <c r="K133" i="6"/>
  <c r="T133" i="6" s="1"/>
  <c r="D143" i="6"/>
  <c r="M143" i="6" s="1"/>
  <c r="D149" i="6"/>
  <c r="M149" i="6" s="1"/>
  <c r="H155" i="6"/>
  <c r="Q155" i="6" s="1"/>
  <c r="D162" i="6"/>
  <c r="M162" i="6" s="1"/>
  <c r="D168" i="6"/>
  <c r="M168" i="6" s="1"/>
  <c r="H174" i="6"/>
  <c r="Q174" i="6" s="1"/>
  <c r="H179" i="6"/>
  <c r="Q179" i="6" s="1"/>
  <c r="K53" i="6"/>
  <c r="T53" i="6" s="1"/>
  <c r="G79" i="6"/>
  <c r="P79" i="6" s="1"/>
  <c r="E98" i="6"/>
  <c r="N98" i="6" s="1"/>
  <c r="J110" i="6"/>
  <c r="S110" i="6" s="1"/>
  <c r="G124" i="6"/>
  <c r="P124" i="6" s="1"/>
  <c r="J133" i="6"/>
  <c r="S133" i="6" s="1"/>
  <c r="J142" i="6"/>
  <c r="S142" i="6" s="1"/>
  <c r="E149" i="6"/>
  <c r="N149" i="6" s="1"/>
  <c r="G155" i="6"/>
  <c r="P155" i="6" s="1"/>
  <c r="J161" i="6"/>
  <c r="S161" i="6" s="1"/>
  <c r="E168" i="6"/>
  <c r="N168" i="6" s="1"/>
  <c r="G174" i="6"/>
  <c r="P174" i="6" s="1"/>
  <c r="H180" i="6"/>
  <c r="Q180" i="6" s="1"/>
  <c r="J98" i="6"/>
  <c r="S98" i="6" s="1"/>
  <c r="J118" i="6"/>
  <c r="S118" i="6" s="1"/>
  <c r="G132" i="6"/>
  <c r="P132" i="6" s="1"/>
  <c r="E143" i="6"/>
  <c r="N143" i="6" s="1"/>
  <c r="E152" i="6"/>
  <c r="N152" i="6" s="1"/>
  <c r="J160" i="6"/>
  <c r="S160" i="6" s="1"/>
  <c r="J167" i="6"/>
  <c r="S167" i="6" s="1"/>
  <c r="J176" i="6"/>
  <c r="S176" i="6" s="1"/>
  <c r="I10" i="6"/>
  <c r="R10" i="6" s="1"/>
  <c r="H65" i="6"/>
  <c r="Q65" i="6" s="1"/>
  <c r="H97" i="6"/>
  <c r="Q97" i="6" s="1"/>
  <c r="I112" i="6"/>
  <c r="R112" i="6" s="1"/>
  <c r="K127" i="6"/>
  <c r="T127" i="6" s="1"/>
  <c r="F150" i="6"/>
  <c r="O150" i="6" s="1"/>
  <c r="K157" i="6"/>
  <c r="T157" i="6" s="1"/>
  <c r="K167" i="6"/>
  <c r="T167" i="6" s="1"/>
  <c r="D40" i="6"/>
  <c r="M40" i="6" s="1"/>
  <c r="K76" i="6"/>
  <c r="T76" i="6" s="1"/>
  <c r="K101" i="6"/>
  <c r="T101" i="6" s="1"/>
  <c r="F127" i="6"/>
  <c r="O127" i="6" s="1"/>
  <c r="F144" i="6"/>
  <c r="O144" i="6" s="1"/>
  <c r="K156" i="6"/>
  <c r="T156" i="6" s="1"/>
  <c r="K173" i="6"/>
  <c r="T173" i="6" s="1"/>
  <c r="E19" i="6"/>
  <c r="N19" i="6" s="1"/>
  <c r="J71" i="6"/>
  <c r="S71" i="6" s="1"/>
  <c r="G116" i="6"/>
  <c r="P116" i="6" s="1"/>
  <c r="E160" i="6"/>
  <c r="N160" i="6" s="1"/>
  <c r="J182" i="6"/>
  <c r="S182" i="6" s="1"/>
  <c r="F91" i="6"/>
  <c r="O91" i="6" s="1"/>
  <c r="J131" i="6"/>
  <c r="S131" i="6" s="1"/>
  <c r="K145" i="6"/>
  <c r="T145" i="6" s="1"/>
  <c r="K164" i="6"/>
  <c r="T164" i="6" s="1"/>
  <c r="I178" i="6"/>
  <c r="R178" i="6" s="1"/>
  <c r="G26" i="6"/>
  <c r="P26" i="6" s="1"/>
  <c r="D84" i="6"/>
  <c r="M84" i="6" s="1"/>
  <c r="D113" i="6"/>
  <c r="M113" i="6" s="1"/>
  <c r="H138" i="6"/>
  <c r="Q138" i="6" s="1"/>
  <c r="H53" i="6"/>
  <c r="Q53" i="6" s="1"/>
  <c r="F79" i="6"/>
  <c r="O79" i="6" s="1"/>
  <c r="J68" i="6"/>
  <c r="S68" i="6" s="1"/>
  <c r="G106" i="6"/>
  <c r="P106" i="6" s="1"/>
  <c r="D43" i="6"/>
  <c r="M43" i="6" s="1"/>
  <c r="F80" i="6"/>
  <c r="O80" i="6" s="1"/>
  <c r="K102" i="6"/>
  <c r="T102" i="6" s="1"/>
  <c r="I120" i="6"/>
  <c r="R120" i="6" s="1"/>
  <c r="I137" i="6"/>
  <c r="R137" i="6" s="1"/>
  <c r="D151" i="6"/>
  <c r="M151" i="6" s="1"/>
  <c r="D164" i="6"/>
  <c r="M164" i="6" s="1"/>
  <c r="D176" i="6"/>
  <c r="M176" i="6" s="1"/>
  <c r="D64" i="6"/>
  <c r="M64" i="6" s="1"/>
  <c r="E103" i="6"/>
  <c r="N103" i="6" s="1"/>
  <c r="G128" i="6"/>
  <c r="P128" i="6" s="1"/>
  <c r="J144" i="6"/>
  <c r="S144" i="6" s="1"/>
  <c r="G157" i="6"/>
  <c r="P157" i="6" s="1"/>
  <c r="E170" i="6"/>
  <c r="N170" i="6" s="1"/>
  <c r="D182" i="6"/>
  <c r="M182" i="6" s="1"/>
  <c r="F134" i="6"/>
  <c r="O134" i="6" s="1"/>
  <c r="G154" i="6"/>
  <c r="P154" i="6" s="1"/>
  <c r="E162" i="6"/>
  <c r="N162" i="6" s="1"/>
  <c r="J179" i="6"/>
  <c r="S179" i="6" s="1"/>
  <c r="F78" i="6"/>
  <c r="O78" i="6" s="1"/>
  <c r="F115" i="6"/>
  <c r="O115" i="6" s="1"/>
  <c r="I151" i="6"/>
  <c r="R151" i="6" s="1"/>
  <c r="F169" i="6"/>
  <c r="O169" i="6" s="1"/>
  <c r="K14" i="6"/>
  <c r="T14" i="6" s="1"/>
  <c r="F64" i="6"/>
  <c r="O64" i="6" s="1"/>
  <c r="K94" i="6"/>
  <c r="T94" i="6" s="1"/>
  <c r="F113" i="6"/>
  <c r="O113" i="6" s="1"/>
  <c r="I128" i="6"/>
  <c r="R128" i="6" s="1"/>
  <c r="G140" i="6"/>
  <c r="P140" i="6" s="1"/>
  <c r="K149" i="6"/>
  <c r="T149" i="6" s="1"/>
  <c r="I157" i="6"/>
  <c r="R157" i="6" s="1"/>
  <c r="K166" i="6"/>
  <c r="T166" i="6" s="1"/>
  <c r="F175" i="6"/>
  <c r="O175" i="6" s="1"/>
  <c r="E182" i="6"/>
  <c r="N182" i="6" s="1"/>
  <c r="G55" i="6"/>
  <c r="P55" i="6" s="1"/>
  <c r="K90" i="6"/>
  <c r="T90" i="6" s="1"/>
  <c r="E136" i="6"/>
  <c r="N136" i="6" s="1"/>
  <c r="J152" i="6"/>
  <c r="S152" i="6" s="1"/>
  <c r="E172" i="6"/>
  <c r="N172" i="6" s="1"/>
  <c r="E10" i="6"/>
  <c r="N10" i="6" s="1"/>
  <c r="H74" i="6"/>
  <c r="Q74" i="6" s="1"/>
  <c r="F110" i="6"/>
  <c r="O110" i="6" s="1"/>
  <c r="J140" i="6"/>
  <c r="S140" i="6" s="1"/>
  <c r="I154" i="6"/>
  <c r="R154" i="6" s="1"/>
  <c r="F167" i="6"/>
  <c r="O167" i="6" s="1"/>
  <c r="K179" i="6"/>
  <c r="T179" i="6" s="1"/>
  <c r="D14" i="6"/>
  <c r="M14" i="6" s="1"/>
  <c r="E62" i="6"/>
  <c r="N62" i="6" s="1"/>
  <c r="I24" i="6"/>
  <c r="R24" i="6" s="1"/>
  <c r="G38" i="6"/>
  <c r="P38" i="6" s="1"/>
  <c r="J84" i="6"/>
  <c r="S84" i="6" s="1"/>
  <c r="D114" i="6"/>
  <c r="M114" i="6" s="1"/>
  <c r="D139" i="6"/>
  <c r="M139" i="6" s="1"/>
  <c r="H54" i="6"/>
  <c r="Q54" i="6" s="1"/>
  <c r="K79" i="6"/>
  <c r="T79" i="6" s="1"/>
  <c r="D71" i="6"/>
  <c r="M71" i="6" s="1"/>
  <c r="E107" i="6"/>
  <c r="N107" i="6" s="1"/>
  <c r="K12" i="6"/>
  <c r="T12" i="6" s="1"/>
  <c r="H82" i="6"/>
  <c r="Q82" i="6" s="1"/>
  <c r="F104" i="6"/>
  <c r="O104" i="6" s="1"/>
  <c r="F121" i="6"/>
  <c r="O121" i="6" s="1"/>
  <c r="I130" i="6"/>
  <c r="R130" i="6" s="1"/>
  <c r="D152" i="6"/>
  <c r="M152" i="6" s="1"/>
  <c r="H164" i="6"/>
  <c r="Q164" i="6" s="1"/>
  <c r="H176" i="6"/>
  <c r="Q176" i="6" s="1"/>
  <c r="J66" i="6"/>
  <c r="S66" i="6" s="1"/>
  <c r="G104" i="6"/>
  <c r="P104" i="6" s="1"/>
  <c r="F130" i="6"/>
  <c r="O130" i="6" s="1"/>
  <c r="G145" i="6"/>
  <c r="P145" i="6" s="1"/>
  <c r="E158" i="6"/>
  <c r="N158" i="6" s="1"/>
  <c r="J170" i="6"/>
  <c r="S170" i="6" s="1"/>
  <c r="H182" i="6"/>
  <c r="Q182" i="6" s="1"/>
  <c r="E125" i="6"/>
  <c r="N125" i="6" s="1"/>
  <c r="E148" i="6"/>
  <c r="N148" i="6" s="1"/>
  <c r="J164" i="6"/>
  <c r="S164" i="6" s="1"/>
  <c r="F180" i="6"/>
  <c r="O180" i="6" s="1"/>
  <c r="H84" i="6"/>
  <c r="Q84" i="6" s="1"/>
  <c r="I121" i="6"/>
  <c r="R121" i="6" s="1"/>
  <c r="I170" i="6"/>
  <c r="R170" i="6" s="1"/>
  <c r="H70" i="6"/>
  <c r="Q70" i="6" s="1"/>
  <c r="I114" i="6"/>
  <c r="R114" i="6" s="1"/>
  <c r="F142" i="6"/>
  <c r="O142" i="6" s="1"/>
  <c r="K158" i="6"/>
  <c r="T158" i="6" s="1"/>
  <c r="K175" i="6"/>
  <c r="T175" i="6" s="1"/>
  <c r="D59" i="6"/>
  <c r="M59" i="6" s="1"/>
  <c r="G126" i="6"/>
  <c r="P126" i="6" s="1"/>
  <c r="E164" i="6"/>
  <c r="N164" i="6" s="1"/>
  <c r="H55" i="6"/>
  <c r="Q55" i="6" s="1"/>
  <c r="I126" i="6"/>
  <c r="R126" i="6" s="1"/>
  <c r="K155" i="6"/>
  <c r="T155" i="6" s="1"/>
  <c r="G180" i="6"/>
  <c r="P180" i="6" s="1"/>
  <c r="F145" i="6"/>
  <c r="O145" i="6" s="1"/>
  <c r="K180" i="6"/>
  <c r="T180" i="6" s="1"/>
  <c r="J85" i="6"/>
  <c r="S85" i="6" s="1"/>
  <c r="F122" i="6"/>
  <c r="O122" i="6" s="1"/>
  <c r="F146" i="6"/>
  <c r="O146" i="6" s="1"/>
  <c r="F163" i="6"/>
  <c r="O163" i="6" s="1"/>
  <c r="E180" i="6"/>
  <c r="N180" i="6" s="1"/>
  <c r="J80" i="6"/>
  <c r="S80" i="6" s="1"/>
  <c r="K137" i="6"/>
  <c r="T137" i="6" s="1"/>
  <c r="G173" i="6"/>
  <c r="P173" i="6" s="1"/>
  <c r="K80" i="6"/>
  <c r="T80" i="6" s="1"/>
  <c r="G134" i="6"/>
  <c r="P134" i="6" s="1"/>
  <c r="F162" i="6"/>
  <c r="O162" i="6" s="1"/>
  <c r="F155" i="6"/>
  <c r="O155" i="6" s="1"/>
  <c r="K22" i="6"/>
  <c r="T22" i="6" s="1"/>
  <c r="H96" i="6"/>
  <c r="Q96" i="6" s="1"/>
  <c r="G131" i="6"/>
  <c r="P131" i="6" s="1"/>
  <c r="I150" i="6"/>
  <c r="R150" i="6" s="1"/>
  <c r="I167" i="6"/>
  <c r="R167" i="6" s="1"/>
  <c r="J10" i="6"/>
  <c r="S10" i="6" s="1"/>
  <c r="J92" i="6"/>
  <c r="S92" i="6" s="1"/>
  <c r="G146" i="6"/>
  <c r="P146" i="6" s="1"/>
  <c r="J180" i="6"/>
  <c r="S180" i="6" s="1"/>
  <c r="K98" i="6"/>
  <c r="T98" i="6" s="1"/>
  <c r="F143" i="6"/>
  <c r="O143" i="6" s="1"/>
  <c r="I168" i="6"/>
  <c r="R168" i="6" s="1"/>
  <c r="K162" i="6"/>
  <c r="T162" i="6" s="1"/>
  <c r="D49" i="6"/>
  <c r="M49" i="6" s="1"/>
  <c r="K106" i="6"/>
  <c r="T106" i="6" s="1"/>
  <c r="J136" i="6"/>
  <c r="S136" i="6" s="1"/>
  <c r="K154" i="6"/>
  <c r="T154" i="6" s="1"/>
  <c r="I172" i="6"/>
  <c r="R172" i="6" s="1"/>
  <c r="K36" i="6"/>
  <c r="T36" i="6" s="1"/>
  <c r="G107" i="6"/>
  <c r="P107" i="6" s="1"/>
  <c r="G156" i="6"/>
  <c r="P156" i="6" s="1"/>
  <c r="F19" i="6"/>
  <c r="O19" i="6" s="1"/>
  <c r="K113" i="6"/>
  <c r="T113" i="6" s="1"/>
  <c r="I149" i="6"/>
  <c r="R149" i="6" s="1"/>
  <c r="K174" i="6"/>
  <c r="T174" i="6" s="1"/>
  <c r="I77" i="6"/>
  <c r="R77" i="6" s="1"/>
  <c r="I67" i="6"/>
  <c r="R67" i="6" s="1"/>
  <c r="E58" i="6"/>
  <c r="N58" i="6" s="1"/>
  <c r="I44" i="6"/>
  <c r="R44" i="6" s="1"/>
  <c r="G31" i="6"/>
  <c r="P31" i="6" s="1"/>
  <c r="F13" i="6"/>
  <c r="O13" i="6" s="1"/>
  <c r="D29" i="6"/>
  <c r="M29" i="6" s="1"/>
  <c r="D12" i="6"/>
  <c r="M12" i="6" s="1"/>
  <c r="H14" i="6"/>
  <c r="Q14" i="6" s="1"/>
  <c r="E54" i="6"/>
  <c r="N54" i="6" s="1"/>
  <c r="E44" i="6"/>
  <c r="N44" i="6" s="1"/>
  <c r="E35" i="6"/>
  <c r="N35" i="6" s="1"/>
  <c r="E23" i="6"/>
  <c r="N23" i="6" s="1"/>
  <c r="E16" i="6"/>
  <c r="N16" i="6" s="1"/>
  <c r="H28" i="6"/>
  <c r="Q28" i="6" s="1"/>
  <c r="H18" i="6"/>
  <c r="Q18" i="6" s="1"/>
  <c r="I82" i="6"/>
  <c r="R82" i="6" s="1"/>
  <c r="I72" i="6"/>
  <c r="R72" i="6" s="1"/>
  <c r="I50" i="6"/>
  <c r="R50" i="6" s="1"/>
  <c r="J23" i="6"/>
  <c r="S23" i="6" s="1"/>
  <c r="D20" i="6"/>
  <c r="M20" i="6" s="1"/>
  <c r="E59" i="6"/>
  <c r="N59" i="6" s="1"/>
  <c r="E40" i="6"/>
  <c r="N40" i="6" s="1"/>
  <c r="F16" i="6"/>
  <c r="O16" i="6" s="1"/>
  <c r="H23" i="6"/>
  <c r="Q23" i="6" s="1"/>
  <c r="E48" i="6"/>
  <c r="N48" i="6" s="1"/>
  <c r="H31" i="6"/>
  <c r="Q31" i="6" s="1"/>
  <c r="D18" i="6"/>
  <c r="M18" i="6" s="1"/>
  <c r="E47" i="6"/>
  <c r="N47" i="6" s="1"/>
  <c r="J25" i="6"/>
  <c r="S25" i="6" s="1"/>
  <c r="F11" i="6"/>
  <c r="O11" i="6" s="1"/>
  <c r="H12" i="6"/>
  <c r="Q12" i="6" s="1"/>
  <c r="I84" i="6"/>
  <c r="R84" i="6" s="1"/>
  <c r="I74" i="6"/>
  <c r="R74" i="6" s="1"/>
  <c r="I65" i="6"/>
  <c r="R65" i="6" s="1"/>
  <c r="I54" i="6"/>
  <c r="R54" i="6" s="1"/>
  <c r="I41" i="6"/>
  <c r="R41" i="6" s="1"/>
  <c r="E28" i="6"/>
  <c r="N28" i="6" s="1"/>
  <c r="I16" i="6"/>
  <c r="R16" i="6" s="1"/>
  <c r="D25" i="6"/>
  <c r="M25" i="6" s="1"/>
  <c r="H24" i="6"/>
  <c r="Q24" i="6" s="1"/>
  <c r="H11" i="6"/>
  <c r="Q11" i="6" s="1"/>
  <c r="E52" i="6"/>
  <c r="N52" i="6" s="1"/>
  <c r="E42" i="6"/>
  <c r="N42" i="6" s="1"/>
  <c r="E32" i="6"/>
  <c r="N32" i="6" s="1"/>
  <c r="G19" i="6"/>
  <c r="P19" i="6" s="1"/>
  <c r="E13" i="6"/>
  <c r="N13" i="6" s="1"/>
  <c r="H25" i="6"/>
  <c r="Q25" i="6" s="1"/>
  <c r="H16" i="6"/>
  <c r="Q16" i="6" s="1"/>
  <c r="I62" i="6"/>
  <c r="R62" i="6" s="1"/>
  <c r="E38" i="6"/>
  <c r="N38" i="6" s="1"/>
  <c r="I12" i="6"/>
  <c r="R12" i="6" s="1"/>
  <c r="D22" i="6"/>
  <c r="M22" i="6" s="1"/>
  <c r="E49" i="6"/>
  <c r="N49" i="6" s="1"/>
  <c r="G29" i="6"/>
  <c r="P29" i="6" s="1"/>
  <c r="E11" i="6"/>
  <c r="N11" i="6" s="1"/>
  <c r="H13" i="6"/>
  <c r="Q13" i="6" s="1"/>
  <c r="I79" i="6"/>
  <c r="R79" i="6" s="1"/>
  <c r="I70" i="6"/>
  <c r="R70" i="6" s="1"/>
  <c r="I60" i="6"/>
  <c r="R60" i="6" s="1"/>
  <c r="I35" i="6"/>
  <c r="R35" i="6" s="1"/>
  <c r="J18" i="6"/>
  <c r="S18" i="6" s="1"/>
  <c r="D17" i="6"/>
  <c r="M17" i="6" s="1"/>
  <c r="E56" i="6"/>
  <c r="N56" i="6" s="1"/>
  <c r="E37" i="6"/>
  <c r="N37" i="6" s="1"/>
  <c r="H30" i="6"/>
  <c r="Q30" i="6" s="1"/>
  <c r="H20" i="6"/>
  <c r="Q20" i="6" s="1"/>
  <c r="H58" i="6" l="1"/>
  <c r="Q58" i="6" s="1"/>
  <c r="J107" i="6"/>
  <c r="S107" i="6" s="1"/>
  <c r="K32" i="6"/>
  <c r="T32" i="6" s="1"/>
  <c r="H41" i="6"/>
  <c r="Q41" i="6" s="1"/>
  <c r="H104" i="6"/>
  <c r="Q104" i="6" s="1"/>
  <c r="J32" i="6"/>
  <c r="S32" i="6" s="1"/>
  <c r="I14" i="6"/>
  <c r="R14" i="6" s="1"/>
  <c r="F47" i="6"/>
  <c r="O47" i="6" s="1"/>
  <c r="I83" i="6"/>
  <c r="R83" i="6" s="1"/>
  <c r="E20" i="6"/>
  <c r="N20" i="6" s="1"/>
  <c r="H125" i="6"/>
  <c r="Q125" i="6" s="1"/>
  <c r="D67" i="6"/>
  <c r="M67" i="6" s="1"/>
  <c r="I31" i="6"/>
  <c r="R31" i="6" s="1"/>
  <c r="D31" i="6"/>
  <c r="M31" i="6" s="1"/>
  <c r="E350" i="6"/>
  <c r="N350" i="6" s="1"/>
  <c r="G220" i="6"/>
  <c r="P220" i="6" s="1"/>
  <c r="K350" i="6"/>
  <c r="T350" i="6" s="1"/>
  <c r="D350" i="6"/>
  <c r="M350" i="6" s="1"/>
  <c r="H350" i="6"/>
  <c r="Q350" i="6" s="1"/>
  <c r="J349" i="6"/>
  <c r="S349" i="6" s="1"/>
  <c r="F349" i="6"/>
  <c r="O349" i="6" s="1"/>
  <c r="J348" i="6"/>
  <c r="S348" i="6" s="1"/>
  <c r="F348" i="6"/>
  <c r="O348" i="6" s="1"/>
  <c r="J347" i="6"/>
  <c r="S347" i="6" s="1"/>
  <c r="F347" i="6"/>
  <c r="O347" i="6" s="1"/>
  <c r="J346" i="6"/>
  <c r="S346" i="6" s="1"/>
  <c r="F346" i="6"/>
  <c r="O346" i="6" s="1"/>
  <c r="J344" i="6"/>
  <c r="S344" i="6" s="1"/>
  <c r="F344" i="6"/>
  <c r="O344" i="6" s="1"/>
  <c r="J343" i="6"/>
  <c r="S343" i="6" s="1"/>
  <c r="F343" i="6"/>
  <c r="O343" i="6" s="1"/>
  <c r="J342" i="6"/>
  <c r="S342" i="6" s="1"/>
  <c r="F342" i="6"/>
  <c r="O342" i="6" s="1"/>
  <c r="J341" i="6"/>
  <c r="S341" i="6" s="1"/>
  <c r="F341" i="6"/>
  <c r="O341" i="6" s="1"/>
  <c r="J350" i="6"/>
  <c r="S350" i="6" s="1"/>
  <c r="K349" i="6"/>
  <c r="T349" i="6" s="1"/>
  <c r="E349" i="6"/>
  <c r="N349" i="6" s="1"/>
  <c r="H348" i="6"/>
  <c r="Q348" i="6" s="1"/>
  <c r="K347" i="6"/>
  <c r="T347" i="6" s="1"/>
  <c r="E347" i="6"/>
  <c r="N347" i="6" s="1"/>
  <c r="H346" i="6"/>
  <c r="Q346" i="6" s="1"/>
  <c r="H344" i="6"/>
  <c r="Q344" i="6" s="1"/>
  <c r="K343" i="6"/>
  <c r="T343" i="6" s="1"/>
  <c r="E343" i="6"/>
  <c r="N343" i="6" s="1"/>
  <c r="H342" i="6"/>
  <c r="Q342" i="6" s="1"/>
  <c r="K341" i="6"/>
  <c r="T341" i="6" s="1"/>
  <c r="E341" i="6"/>
  <c r="N341" i="6" s="1"/>
  <c r="I340" i="6"/>
  <c r="R340" i="6" s="1"/>
  <c r="E340" i="6"/>
  <c r="N340" i="6" s="1"/>
  <c r="I338" i="6"/>
  <c r="R338" i="6" s="1"/>
  <c r="E338" i="6"/>
  <c r="N338" i="6" s="1"/>
  <c r="I337" i="6"/>
  <c r="R337" i="6" s="1"/>
  <c r="E337" i="6"/>
  <c r="N337" i="6" s="1"/>
  <c r="I336" i="6"/>
  <c r="R336" i="6" s="1"/>
  <c r="E336" i="6"/>
  <c r="N336" i="6" s="1"/>
  <c r="I335" i="6"/>
  <c r="R335" i="6" s="1"/>
  <c r="E335" i="6"/>
  <c r="N335" i="6" s="1"/>
  <c r="I334" i="6"/>
  <c r="R334" i="6" s="1"/>
  <c r="E334" i="6"/>
  <c r="N334" i="6" s="1"/>
  <c r="I332" i="6"/>
  <c r="R332" i="6" s="1"/>
  <c r="E332" i="6"/>
  <c r="N332" i="6" s="1"/>
  <c r="I331" i="6"/>
  <c r="R331" i="6" s="1"/>
  <c r="E331" i="6"/>
  <c r="N331" i="6" s="1"/>
  <c r="I330" i="6"/>
  <c r="R330" i="6" s="1"/>
  <c r="I350" i="6"/>
  <c r="R350" i="6" s="1"/>
  <c r="I349" i="6"/>
  <c r="R349" i="6" s="1"/>
  <c r="D349" i="6"/>
  <c r="M349" i="6" s="1"/>
  <c r="G348" i="6"/>
  <c r="P348" i="6" s="1"/>
  <c r="I347" i="6"/>
  <c r="R347" i="6" s="1"/>
  <c r="D347" i="6"/>
  <c r="M347" i="6" s="1"/>
  <c r="G346" i="6"/>
  <c r="P346" i="6" s="1"/>
  <c r="G344" i="6"/>
  <c r="P344" i="6" s="1"/>
  <c r="I343" i="6"/>
  <c r="R343" i="6" s="1"/>
  <c r="D343" i="6"/>
  <c r="M343" i="6" s="1"/>
  <c r="G342" i="6"/>
  <c r="P342" i="6" s="1"/>
  <c r="I341" i="6"/>
  <c r="R341" i="6" s="1"/>
  <c r="D341" i="6"/>
  <c r="M341" i="6" s="1"/>
  <c r="H340" i="6"/>
  <c r="Q340" i="6" s="1"/>
  <c r="D340" i="6"/>
  <c r="M340" i="6" s="1"/>
  <c r="H338" i="6"/>
  <c r="Q338" i="6" s="1"/>
  <c r="D338" i="6"/>
  <c r="M338" i="6" s="1"/>
  <c r="H337" i="6"/>
  <c r="Q337" i="6" s="1"/>
  <c r="D337" i="6"/>
  <c r="M337" i="6" s="1"/>
  <c r="H336" i="6"/>
  <c r="Q336" i="6" s="1"/>
  <c r="D336" i="6"/>
  <c r="M336" i="6" s="1"/>
  <c r="H335" i="6"/>
  <c r="Q335" i="6" s="1"/>
  <c r="D335" i="6"/>
  <c r="M335" i="6" s="1"/>
  <c r="H334" i="6"/>
  <c r="Q334" i="6" s="1"/>
  <c r="D334" i="6"/>
  <c r="M334" i="6" s="1"/>
  <c r="H332" i="6"/>
  <c r="Q332" i="6" s="1"/>
  <c r="D332" i="6"/>
  <c r="M332" i="6" s="1"/>
  <c r="H331" i="6"/>
  <c r="Q331" i="6" s="1"/>
  <c r="D331" i="6"/>
  <c r="M331" i="6" s="1"/>
  <c r="H330" i="6"/>
  <c r="Q330" i="6" s="1"/>
  <c r="D330" i="6"/>
  <c r="M330" i="6" s="1"/>
  <c r="H329" i="6"/>
  <c r="Q329" i="6" s="1"/>
  <c r="D329" i="6"/>
  <c r="M329" i="6" s="1"/>
  <c r="H328" i="6"/>
  <c r="Q328" i="6" s="1"/>
  <c r="D328" i="6"/>
  <c r="M328" i="6" s="1"/>
  <c r="H326" i="6"/>
  <c r="Q326" i="6" s="1"/>
  <c r="D326" i="6"/>
  <c r="M326" i="6" s="1"/>
  <c r="H325" i="6"/>
  <c r="Q325" i="6" s="1"/>
  <c r="D325" i="6"/>
  <c r="M325" i="6" s="1"/>
  <c r="H324" i="6"/>
  <c r="Q324" i="6" s="1"/>
  <c r="D324" i="6"/>
  <c r="M324" i="6" s="1"/>
  <c r="H323" i="6"/>
  <c r="Q323" i="6" s="1"/>
  <c r="D323" i="6"/>
  <c r="M323" i="6" s="1"/>
  <c r="H322" i="6"/>
  <c r="Q322" i="6" s="1"/>
  <c r="D322" i="6"/>
  <c r="M322" i="6" s="1"/>
  <c r="H320" i="6"/>
  <c r="Q320" i="6" s="1"/>
  <c r="D320" i="6"/>
  <c r="M320" i="6" s="1"/>
  <c r="H319" i="6"/>
  <c r="Q319" i="6" s="1"/>
  <c r="D319" i="6"/>
  <c r="M319" i="6" s="1"/>
  <c r="H318" i="6"/>
  <c r="Q318" i="6" s="1"/>
  <c r="D318" i="6"/>
  <c r="M318" i="6" s="1"/>
  <c r="H317" i="6"/>
  <c r="Q317" i="6" s="1"/>
  <c r="D317" i="6"/>
  <c r="M317" i="6" s="1"/>
  <c r="H316" i="6"/>
  <c r="Q316" i="6" s="1"/>
  <c r="D316" i="6"/>
  <c r="M316" i="6" s="1"/>
  <c r="H314" i="6"/>
  <c r="Q314" i="6" s="1"/>
  <c r="D314" i="6"/>
  <c r="M314" i="6" s="1"/>
  <c r="H313" i="6"/>
  <c r="Q313" i="6" s="1"/>
  <c r="D313" i="6"/>
  <c r="M313" i="6" s="1"/>
  <c r="H312" i="6"/>
  <c r="Q312" i="6" s="1"/>
  <c r="D312" i="6"/>
  <c r="M312" i="6" s="1"/>
  <c r="H311" i="6"/>
  <c r="Q311" i="6" s="1"/>
  <c r="D311" i="6"/>
  <c r="M311" i="6" s="1"/>
  <c r="H310" i="6"/>
  <c r="Q310" i="6" s="1"/>
  <c r="D310" i="6"/>
  <c r="M310" i="6" s="1"/>
  <c r="H308" i="6"/>
  <c r="Q308" i="6" s="1"/>
  <c r="D308" i="6"/>
  <c r="M308" i="6" s="1"/>
  <c r="H307" i="6"/>
  <c r="Q307" i="6" s="1"/>
  <c r="D307" i="6"/>
  <c r="M307" i="6" s="1"/>
  <c r="H306" i="6"/>
  <c r="Q306" i="6" s="1"/>
  <c r="D306" i="6"/>
  <c r="M306" i="6" s="1"/>
  <c r="H305" i="6"/>
  <c r="Q305" i="6" s="1"/>
  <c r="D305" i="6"/>
  <c r="M305" i="6" s="1"/>
  <c r="H304" i="6"/>
  <c r="Q304" i="6" s="1"/>
  <c r="D304" i="6"/>
  <c r="M304" i="6" s="1"/>
  <c r="H302" i="6"/>
  <c r="Q302" i="6" s="1"/>
  <c r="D302" i="6"/>
  <c r="M302" i="6" s="1"/>
  <c r="H301" i="6"/>
  <c r="Q301" i="6" s="1"/>
  <c r="D301" i="6"/>
  <c r="M301" i="6" s="1"/>
  <c r="H300" i="6"/>
  <c r="Q300" i="6" s="1"/>
  <c r="D300" i="6"/>
  <c r="M300" i="6" s="1"/>
  <c r="H299" i="6"/>
  <c r="Q299" i="6" s="1"/>
  <c r="D299" i="6"/>
  <c r="M299" i="6" s="1"/>
  <c r="H298" i="6"/>
  <c r="Q298" i="6" s="1"/>
  <c r="D298" i="6"/>
  <c r="M298" i="6" s="1"/>
  <c r="H296" i="6"/>
  <c r="Q296" i="6" s="1"/>
  <c r="D296" i="6"/>
  <c r="M296" i="6" s="1"/>
  <c r="H295" i="6"/>
  <c r="Q295" i="6" s="1"/>
  <c r="D295" i="6"/>
  <c r="M295" i="6" s="1"/>
  <c r="H294" i="6"/>
  <c r="Q294" i="6" s="1"/>
  <c r="D294" i="6"/>
  <c r="M294" i="6" s="1"/>
  <c r="H293" i="6"/>
  <c r="Q293" i="6" s="1"/>
  <c r="D293" i="6"/>
  <c r="M293" i="6" s="1"/>
  <c r="H292" i="6"/>
  <c r="Q292" i="6" s="1"/>
  <c r="D292" i="6"/>
  <c r="M292" i="6" s="1"/>
  <c r="H290" i="6"/>
  <c r="Q290" i="6" s="1"/>
  <c r="D290" i="6"/>
  <c r="M290" i="6" s="1"/>
  <c r="G350" i="6"/>
  <c r="P350" i="6" s="1"/>
  <c r="K348" i="6"/>
  <c r="T348" i="6" s="1"/>
  <c r="H347" i="6"/>
  <c r="Q347" i="6" s="1"/>
  <c r="E346" i="6"/>
  <c r="N346" i="6" s="1"/>
  <c r="K344" i="6"/>
  <c r="T344" i="6" s="1"/>
  <c r="H343" i="6"/>
  <c r="Q343" i="6" s="1"/>
  <c r="E342" i="6"/>
  <c r="N342" i="6" s="1"/>
  <c r="K340" i="6"/>
  <c r="T340" i="6" s="1"/>
  <c r="K338" i="6"/>
  <c r="T338" i="6" s="1"/>
  <c r="K337" i="6"/>
  <c r="T337" i="6" s="1"/>
  <c r="K336" i="6"/>
  <c r="T336" i="6" s="1"/>
  <c r="K335" i="6"/>
  <c r="T335" i="6" s="1"/>
  <c r="K334" i="6"/>
  <c r="T334" i="6" s="1"/>
  <c r="K332" i="6"/>
  <c r="T332" i="6" s="1"/>
  <c r="K331" i="6"/>
  <c r="T331" i="6" s="1"/>
  <c r="K330" i="6"/>
  <c r="T330" i="6" s="1"/>
  <c r="E330" i="6"/>
  <c r="N330" i="6" s="1"/>
  <c r="G329" i="6"/>
  <c r="P329" i="6" s="1"/>
  <c r="J328" i="6"/>
  <c r="S328" i="6" s="1"/>
  <c r="E328" i="6"/>
  <c r="N328" i="6" s="1"/>
  <c r="J326" i="6"/>
  <c r="S326" i="6" s="1"/>
  <c r="E326" i="6"/>
  <c r="N326" i="6" s="1"/>
  <c r="G325" i="6"/>
  <c r="P325" i="6" s="1"/>
  <c r="J324" i="6"/>
  <c r="S324" i="6" s="1"/>
  <c r="E324" i="6"/>
  <c r="N324" i="6" s="1"/>
  <c r="G323" i="6"/>
  <c r="P323" i="6" s="1"/>
  <c r="J322" i="6"/>
  <c r="S322" i="6" s="1"/>
  <c r="E322" i="6"/>
  <c r="N322" i="6" s="1"/>
  <c r="J320" i="6"/>
  <c r="S320" i="6" s="1"/>
  <c r="E320" i="6"/>
  <c r="N320" i="6" s="1"/>
  <c r="G319" i="6"/>
  <c r="P319" i="6" s="1"/>
  <c r="J318" i="6"/>
  <c r="S318" i="6" s="1"/>
  <c r="E318" i="6"/>
  <c r="N318" i="6" s="1"/>
  <c r="G317" i="6"/>
  <c r="P317" i="6" s="1"/>
  <c r="J316" i="6"/>
  <c r="S316" i="6" s="1"/>
  <c r="E316" i="6"/>
  <c r="N316" i="6" s="1"/>
  <c r="J314" i="6"/>
  <c r="S314" i="6" s="1"/>
  <c r="E314" i="6"/>
  <c r="N314" i="6" s="1"/>
  <c r="G313" i="6"/>
  <c r="P313" i="6" s="1"/>
  <c r="J312" i="6"/>
  <c r="S312" i="6" s="1"/>
  <c r="E312" i="6"/>
  <c r="N312" i="6" s="1"/>
  <c r="G311" i="6"/>
  <c r="P311" i="6" s="1"/>
  <c r="J310" i="6"/>
  <c r="S310" i="6" s="1"/>
  <c r="E310" i="6"/>
  <c r="N310" i="6" s="1"/>
  <c r="J308" i="6"/>
  <c r="S308" i="6" s="1"/>
  <c r="E308" i="6"/>
  <c r="N308" i="6" s="1"/>
  <c r="G307" i="6"/>
  <c r="P307" i="6" s="1"/>
  <c r="J306" i="6"/>
  <c r="S306" i="6" s="1"/>
  <c r="E306" i="6"/>
  <c r="N306" i="6" s="1"/>
  <c r="G305" i="6"/>
  <c r="P305" i="6" s="1"/>
  <c r="J304" i="6"/>
  <c r="S304" i="6" s="1"/>
  <c r="E304" i="6"/>
  <c r="N304" i="6" s="1"/>
  <c r="J302" i="6"/>
  <c r="S302" i="6" s="1"/>
  <c r="E302" i="6"/>
  <c r="N302" i="6" s="1"/>
  <c r="G301" i="6"/>
  <c r="P301" i="6" s="1"/>
  <c r="J300" i="6"/>
  <c r="S300" i="6" s="1"/>
  <c r="E300" i="6"/>
  <c r="N300" i="6" s="1"/>
  <c r="G299" i="6"/>
  <c r="P299" i="6" s="1"/>
  <c r="J298" i="6"/>
  <c r="S298" i="6" s="1"/>
  <c r="E298" i="6"/>
  <c r="N298" i="6" s="1"/>
  <c r="J296" i="6"/>
  <c r="S296" i="6" s="1"/>
  <c r="E296" i="6"/>
  <c r="N296" i="6" s="1"/>
  <c r="G295" i="6"/>
  <c r="P295" i="6" s="1"/>
  <c r="J294" i="6"/>
  <c r="S294" i="6" s="1"/>
  <c r="E294" i="6"/>
  <c r="N294" i="6" s="1"/>
  <c r="G293" i="6"/>
  <c r="P293" i="6" s="1"/>
  <c r="J292" i="6"/>
  <c r="S292" i="6" s="1"/>
  <c r="E292" i="6"/>
  <c r="N292" i="6" s="1"/>
  <c r="J290" i="6"/>
  <c r="S290" i="6" s="1"/>
  <c r="E290" i="6"/>
  <c r="N290" i="6" s="1"/>
  <c r="H289" i="6"/>
  <c r="Q289" i="6" s="1"/>
  <c r="D289" i="6"/>
  <c r="M289" i="6" s="1"/>
  <c r="H288" i="6"/>
  <c r="Q288" i="6" s="1"/>
  <c r="D288" i="6"/>
  <c r="M288" i="6" s="1"/>
  <c r="H287" i="6"/>
  <c r="Q287" i="6" s="1"/>
  <c r="D287" i="6"/>
  <c r="M287" i="6" s="1"/>
  <c r="H286" i="6"/>
  <c r="Q286" i="6" s="1"/>
  <c r="D286" i="6"/>
  <c r="M286" i="6" s="1"/>
  <c r="H284" i="6"/>
  <c r="Q284" i="6" s="1"/>
  <c r="D284" i="6"/>
  <c r="M284" i="6" s="1"/>
  <c r="H283" i="6"/>
  <c r="Q283" i="6" s="1"/>
  <c r="D283" i="6"/>
  <c r="M283" i="6" s="1"/>
  <c r="H282" i="6"/>
  <c r="Q282" i="6" s="1"/>
  <c r="D282" i="6"/>
  <c r="M282" i="6" s="1"/>
  <c r="H281" i="6"/>
  <c r="Q281" i="6" s="1"/>
  <c r="D281" i="6"/>
  <c r="M281" i="6" s="1"/>
  <c r="H280" i="6"/>
  <c r="Q280" i="6" s="1"/>
  <c r="D280" i="6"/>
  <c r="M280" i="6" s="1"/>
  <c r="H278" i="6"/>
  <c r="Q278" i="6" s="1"/>
  <c r="D278" i="6"/>
  <c r="M278" i="6" s="1"/>
  <c r="H277" i="6"/>
  <c r="Q277" i="6" s="1"/>
  <c r="D277" i="6"/>
  <c r="M277" i="6" s="1"/>
  <c r="H276" i="6"/>
  <c r="Q276" i="6" s="1"/>
  <c r="D276" i="6"/>
  <c r="M276" i="6" s="1"/>
  <c r="H275" i="6"/>
  <c r="Q275" i="6" s="1"/>
  <c r="D275" i="6"/>
  <c r="M275" i="6" s="1"/>
  <c r="H274" i="6"/>
  <c r="Q274" i="6" s="1"/>
  <c r="D274" i="6"/>
  <c r="M274" i="6" s="1"/>
  <c r="H272" i="6"/>
  <c r="Q272" i="6" s="1"/>
  <c r="D272" i="6"/>
  <c r="M272" i="6" s="1"/>
  <c r="H271" i="6"/>
  <c r="Q271" i="6" s="1"/>
  <c r="D271" i="6"/>
  <c r="M271" i="6" s="1"/>
  <c r="H270" i="6"/>
  <c r="Q270" i="6" s="1"/>
  <c r="D270" i="6"/>
  <c r="M270" i="6" s="1"/>
  <c r="H269" i="6"/>
  <c r="Q269" i="6" s="1"/>
  <c r="D269" i="6"/>
  <c r="M269" i="6" s="1"/>
  <c r="H268" i="6"/>
  <c r="Q268" i="6" s="1"/>
  <c r="D268" i="6"/>
  <c r="M268" i="6" s="1"/>
  <c r="H266" i="6"/>
  <c r="Q266" i="6" s="1"/>
  <c r="D266" i="6"/>
  <c r="M266" i="6" s="1"/>
  <c r="H265" i="6"/>
  <c r="Q265" i="6" s="1"/>
  <c r="D265" i="6"/>
  <c r="M265" i="6" s="1"/>
  <c r="H264" i="6"/>
  <c r="Q264" i="6" s="1"/>
  <c r="D264" i="6"/>
  <c r="M264" i="6" s="1"/>
  <c r="H263" i="6"/>
  <c r="Q263" i="6" s="1"/>
  <c r="D263" i="6"/>
  <c r="M263" i="6" s="1"/>
  <c r="H262" i="6"/>
  <c r="Q262" i="6" s="1"/>
  <c r="D262" i="6"/>
  <c r="M262" i="6" s="1"/>
  <c r="H260" i="6"/>
  <c r="Q260" i="6" s="1"/>
  <c r="D260" i="6"/>
  <c r="M260" i="6" s="1"/>
  <c r="H259" i="6"/>
  <c r="Q259" i="6" s="1"/>
  <c r="D259" i="6"/>
  <c r="M259" i="6" s="1"/>
  <c r="H258" i="6"/>
  <c r="Q258" i="6" s="1"/>
  <c r="D258" i="6"/>
  <c r="M258" i="6" s="1"/>
  <c r="H257" i="6"/>
  <c r="Q257" i="6" s="1"/>
  <c r="D257" i="6"/>
  <c r="M257" i="6" s="1"/>
  <c r="H256" i="6"/>
  <c r="Q256" i="6" s="1"/>
  <c r="D256" i="6"/>
  <c r="M256" i="6" s="1"/>
  <c r="H254" i="6"/>
  <c r="Q254" i="6" s="1"/>
  <c r="D254" i="6"/>
  <c r="M254" i="6" s="1"/>
  <c r="H253" i="6"/>
  <c r="Q253" i="6" s="1"/>
  <c r="D253" i="6"/>
  <c r="M253" i="6" s="1"/>
  <c r="H252" i="6"/>
  <c r="Q252" i="6" s="1"/>
  <c r="D252" i="6"/>
  <c r="M252" i="6" s="1"/>
  <c r="H251" i="6"/>
  <c r="Q251" i="6" s="1"/>
  <c r="D251" i="6"/>
  <c r="M251" i="6" s="1"/>
  <c r="H250" i="6"/>
  <c r="Q250" i="6" s="1"/>
  <c r="D250" i="6"/>
  <c r="M250" i="6" s="1"/>
  <c r="H248" i="6"/>
  <c r="Q248" i="6" s="1"/>
  <c r="D248" i="6"/>
  <c r="M248" i="6" s="1"/>
  <c r="H247" i="6"/>
  <c r="Q247" i="6" s="1"/>
  <c r="D247" i="6"/>
  <c r="M247" i="6" s="1"/>
  <c r="H246" i="6"/>
  <c r="Q246" i="6" s="1"/>
  <c r="D246" i="6"/>
  <c r="M246" i="6" s="1"/>
  <c r="H245" i="6"/>
  <c r="Q245" i="6" s="1"/>
  <c r="D245" i="6"/>
  <c r="M245" i="6" s="1"/>
  <c r="H244" i="6"/>
  <c r="Q244" i="6" s="1"/>
  <c r="D244" i="6"/>
  <c r="M244" i="6" s="1"/>
  <c r="H242" i="6"/>
  <c r="Q242" i="6" s="1"/>
  <c r="D242" i="6"/>
  <c r="M242" i="6" s="1"/>
  <c r="H241" i="6"/>
  <c r="Q241" i="6" s="1"/>
  <c r="D241" i="6"/>
  <c r="M241" i="6" s="1"/>
  <c r="H240" i="6"/>
  <c r="Q240" i="6" s="1"/>
  <c r="D240" i="6"/>
  <c r="M240" i="6" s="1"/>
  <c r="H239" i="6"/>
  <c r="Q239" i="6" s="1"/>
  <c r="D239" i="6"/>
  <c r="M239" i="6" s="1"/>
  <c r="H238" i="6"/>
  <c r="Q238" i="6" s="1"/>
  <c r="D238" i="6"/>
  <c r="M238" i="6" s="1"/>
  <c r="H236" i="6"/>
  <c r="Q236" i="6" s="1"/>
  <c r="D236" i="6"/>
  <c r="M236" i="6" s="1"/>
  <c r="H235" i="6"/>
  <c r="Q235" i="6" s="1"/>
  <c r="D235" i="6"/>
  <c r="M235" i="6" s="1"/>
  <c r="H234" i="6"/>
  <c r="Q234" i="6" s="1"/>
  <c r="D234" i="6"/>
  <c r="M234" i="6" s="1"/>
  <c r="H233" i="6"/>
  <c r="Q233" i="6" s="1"/>
  <c r="D233" i="6"/>
  <c r="M233" i="6" s="1"/>
  <c r="H232" i="6"/>
  <c r="Q232" i="6" s="1"/>
  <c r="D232" i="6"/>
  <c r="M232" i="6" s="1"/>
  <c r="H230" i="6"/>
  <c r="Q230" i="6" s="1"/>
  <c r="D230" i="6"/>
  <c r="M230" i="6" s="1"/>
  <c r="H229" i="6"/>
  <c r="Q229" i="6" s="1"/>
  <c r="D229" i="6"/>
  <c r="M229" i="6" s="1"/>
  <c r="H228" i="6"/>
  <c r="Q228" i="6" s="1"/>
  <c r="D228" i="6"/>
  <c r="M228" i="6" s="1"/>
  <c r="H227" i="6"/>
  <c r="Q227" i="6" s="1"/>
  <c r="D227" i="6"/>
  <c r="M227" i="6" s="1"/>
  <c r="H226" i="6"/>
  <c r="Q226" i="6" s="1"/>
  <c r="D226" i="6"/>
  <c r="M226" i="6" s="1"/>
  <c r="H224" i="6"/>
  <c r="Q224" i="6" s="1"/>
  <c r="D224" i="6"/>
  <c r="M224" i="6" s="1"/>
  <c r="H223" i="6"/>
  <c r="Q223" i="6" s="1"/>
  <c r="D223" i="6"/>
  <c r="M223" i="6" s="1"/>
  <c r="H222" i="6"/>
  <c r="Q222" i="6" s="1"/>
  <c r="D222" i="6"/>
  <c r="M222" i="6" s="1"/>
  <c r="H221" i="6"/>
  <c r="Q221" i="6" s="1"/>
  <c r="D221" i="6"/>
  <c r="M221" i="6" s="1"/>
  <c r="H220" i="6"/>
  <c r="Q220" i="6" s="1"/>
  <c r="J218" i="6"/>
  <c r="S218" i="6" s="1"/>
  <c r="F218" i="6"/>
  <c r="O218" i="6" s="1"/>
  <c r="J217" i="6"/>
  <c r="S217" i="6" s="1"/>
  <c r="F217" i="6"/>
  <c r="O217" i="6" s="1"/>
  <c r="J216" i="6"/>
  <c r="S216" i="6" s="1"/>
  <c r="F216" i="6"/>
  <c r="O216" i="6" s="1"/>
  <c r="J215" i="6"/>
  <c r="S215" i="6" s="1"/>
  <c r="F215" i="6"/>
  <c r="O215" i="6" s="1"/>
  <c r="F350" i="6"/>
  <c r="O350" i="6" s="1"/>
  <c r="I348" i="6"/>
  <c r="R348" i="6" s="1"/>
  <c r="G347" i="6"/>
  <c r="P347" i="6" s="1"/>
  <c r="D346" i="6"/>
  <c r="M346" i="6" s="1"/>
  <c r="I344" i="6"/>
  <c r="R344" i="6" s="1"/>
  <c r="G343" i="6"/>
  <c r="P343" i="6" s="1"/>
  <c r="D342" i="6"/>
  <c r="M342" i="6" s="1"/>
  <c r="J340" i="6"/>
  <c r="S340" i="6" s="1"/>
  <c r="J338" i="6"/>
  <c r="S338" i="6" s="1"/>
  <c r="J337" i="6"/>
  <c r="S337" i="6" s="1"/>
  <c r="J336" i="6"/>
  <c r="S336" i="6" s="1"/>
  <c r="J335" i="6"/>
  <c r="S335" i="6" s="1"/>
  <c r="J334" i="6"/>
  <c r="S334" i="6" s="1"/>
  <c r="J332" i="6"/>
  <c r="S332" i="6" s="1"/>
  <c r="J331" i="6"/>
  <c r="S331" i="6" s="1"/>
  <c r="J330" i="6"/>
  <c r="S330" i="6" s="1"/>
  <c r="K329" i="6"/>
  <c r="T329" i="6" s="1"/>
  <c r="F329" i="6"/>
  <c r="O329" i="6" s="1"/>
  <c r="I328" i="6"/>
  <c r="R328" i="6" s="1"/>
  <c r="I326" i="6"/>
  <c r="R326" i="6" s="1"/>
  <c r="K325" i="6"/>
  <c r="T325" i="6" s="1"/>
  <c r="F325" i="6"/>
  <c r="O325" i="6" s="1"/>
  <c r="I324" i="6"/>
  <c r="R324" i="6" s="1"/>
  <c r="K323" i="6"/>
  <c r="T323" i="6" s="1"/>
  <c r="F323" i="6"/>
  <c r="O323" i="6" s="1"/>
  <c r="I322" i="6"/>
  <c r="R322" i="6" s="1"/>
  <c r="I320" i="6"/>
  <c r="R320" i="6" s="1"/>
  <c r="K319" i="6"/>
  <c r="T319" i="6" s="1"/>
  <c r="F319" i="6"/>
  <c r="O319" i="6" s="1"/>
  <c r="I318" i="6"/>
  <c r="R318" i="6" s="1"/>
  <c r="K317" i="6"/>
  <c r="T317" i="6" s="1"/>
  <c r="F317" i="6"/>
  <c r="O317" i="6" s="1"/>
  <c r="I316" i="6"/>
  <c r="R316" i="6" s="1"/>
  <c r="I314" i="6"/>
  <c r="R314" i="6" s="1"/>
  <c r="K313" i="6"/>
  <c r="T313" i="6" s="1"/>
  <c r="F313" i="6"/>
  <c r="O313" i="6" s="1"/>
  <c r="I312" i="6"/>
  <c r="R312" i="6" s="1"/>
  <c r="K311" i="6"/>
  <c r="T311" i="6" s="1"/>
  <c r="F311" i="6"/>
  <c r="O311" i="6" s="1"/>
  <c r="I310" i="6"/>
  <c r="R310" i="6" s="1"/>
  <c r="I308" i="6"/>
  <c r="R308" i="6" s="1"/>
  <c r="K307" i="6"/>
  <c r="T307" i="6" s="1"/>
  <c r="F307" i="6"/>
  <c r="O307" i="6" s="1"/>
  <c r="I306" i="6"/>
  <c r="R306" i="6" s="1"/>
  <c r="K305" i="6"/>
  <c r="T305" i="6" s="1"/>
  <c r="F305" i="6"/>
  <c r="O305" i="6" s="1"/>
  <c r="I304" i="6"/>
  <c r="R304" i="6" s="1"/>
  <c r="I302" i="6"/>
  <c r="R302" i="6" s="1"/>
  <c r="K301" i="6"/>
  <c r="T301" i="6" s="1"/>
  <c r="F301" i="6"/>
  <c r="O301" i="6" s="1"/>
  <c r="I300" i="6"/>
  <c r="R300" i="6" s="1"/>
  <c r="K299" i="6"/>
  <c r="T299" i="6" s="1"/>
  <c r="F299" i="6"/>
  <c r="O299" i="6" s="1"/>
  <c r="I298" i="6"/>
  <c r="R298" i="6" s="1"/>
  <c r="I296" i="6"/>
  <c r="R296" i="6" s="1"/>
  <c r="K295" i="6"/>
  <c r="T295" i="6" s="1"/>
  <c r="F295" i="6"/>
  <c r="O295" i="6" s="1"/>
  <c r="I294" i="6"/>
  <c r="R294" i="6" s="1"/>
  <c r="K293" i="6"/>
  <c r="T293" i="6" s="1"/>
  <c r="F293" i="6"/>
  <c r="O293" i="6" s="1"/>
  <c r="I292" i="6"/>
  <c r="R292" i="6" s="1"/>
  <c r="I290" i="6"/>
  <c r="R290" i="6" s="1"/>
  <c r="K289" i="6"/>
  <c r="T289" i="6" s="1"/>
  <c r="G289" i="6"/>
  <c r="P289" i="6" s="1"/>
  <c r="K288" i="6"/>
  <c r="T288" i="6" s="1"/>
  <c r="G288" i="6"/>
  <c r="P288" i="6" s="1"/>
  <c r="K287" i="6"/>
  <c r="T287" i="6" s="1"/>
  <c r="G287" i="6"/>
  <c r="P287" i="6" s="1"/>
  <c r="K286" i="6"/>
  <c r="T286" i="6" s="1"/>
  <c r="G286" i="6"/>
  <c r="P286" i="6" s="1"/>
  <c r="K284" i="6"/>
  <c r="T284" i="6" s="1"/>
  <c r="G284" i="6"/>
  <c r="P284" i="6" s="1"/>
  <c r="K283" i="6"/>
  <c r="T283" i="6" s="1"/>
  <c r="G283" i="6"/>
  <c r="P283" i="6" s="1"/>
  <c r="K282" i="6"/>
  <c r="T282" i="6" s="1"/>
  <c r="G282" i="6"/>
  <c r="P282" i="6" s="1"/>
  <c r="K281" i="6"/>
  <c r="T281" i="6" s="1"/>
  <c r="G281" i="6"/>
  <c r="P281" i="6" s="1"/>
  <c r="K280" i="6"/>
  <c r="T280" i="6" s="1"/>
  <c r="G280" i="6"/>
  <c r="P280" i="6" s="1"/>
  <c r="K278" i="6"/>
  <c r="T278" i="6" s="1"/>
  <c r="G278" i="6"/>
  <c r="P278" i="6" s="1"/>
  <c r="K277" i="6"/>
  <c r="T277" i="6" s="1"/>
  <c r="G277" i="6"/>
  <c r="P277" i="6" s="1"/>
  <c r="K276" i="6"/>
  <c r="T276" i="6" s="1"/>
  <c r="G276" i="6"/>
  <c r="P276" i="6" s="1"/>
  <c r="K275" i="6"/>
  <c r="T275" i="6" s="1"/>
  <c r="G275" i="6"/>
  <c r="P275" i="6" s="1"/>
  <c r="K274" i="6"/>
  <c r="T274" i="6" s="1"/>
  <c r="G274" i="6"/>
  <c r="P274" i="6" s="1"/>
  <c r="K272" i="6"/>
  <c r="T272" i="6" s="1"/>
  <c r="G272" i="6"/>
  <c r="P272" i="6" s="1"/>
  <c r="K271" i="6"/>
  <c r="T271" i="6" s="1"/>
  <c r="G271" i="6"/>
  <c r="P271" i="6" s="1"/>
  <c r="K270" i="6"/>
  <c r="T270" i="6" s="1"/>
  <c r="G270" i="6"/>
  <c r="P270" i="6" s="1"/>
  <c r="K269" i="6"/>
  <c r="T269" i="6" s="1"/>
  <c r="G269" i="6"/>
  <c r="P269" i="6" s="1"/>
  <c r="K268" i="6"/>
  <c r="T268" i="6" s="1"/>
  <c r="G268" i="6"/>
  <c r="P268" i="6" s="1"/>
  <c r="K266" i="6"/>
  <c r="T266" i="6" s="1"/>
  <c r="G266" i="6"/>
  <c r="P266" i="6" s="1"/>
  <c r="K265" i="6"/>
  <c r="T265" i="6" s="1"/>
  <c r="G265" i="6"/>
  <c r="P265" i="6" s="1"/>
  <c r="K264" i="6"/>
  <c r="T264" i="6" s="1"/>
  <c r="G264" i="6"/>
  <c r="P264" i="6" s="1"/>
  <c r="K263" i="6"/>
  <c r="T263" i="6" s="1"/>
  <c r="G263" i="6"/>
  <c r="P263" i="6" s="1"/>
  <c r="K262" i="6"/>
  <c r="T262" i="6" s="1"/>
  <c r="G262" i="6"/>
  <c r="P262" i="6" s="1"/>
  <c r="K260" i="6"/>
  <c r="T260" i="6" s="1"/>
  <c r="G260" i="6"/>
  <c r="P260" i="6" s="1"/>
  <c r="K259" i="6"/>
  <c r="T259" i="6" s="1"/>
  <c r="G259" i="6"/>
  <c r="P259" i="6" s="1"/>
  <c r="K258" i="6"/>
  <c r="T258" i="6" s="1"/>
  <c r="G258" i="6"/>
  <c r="P258" i="6" s="1"/>
  <c r="K257" i="6"/>
  <c r="T257" i="6" s="1"/>
  <c r="G257" i="6"/>
  <c r="P257" i="6" s="1"/>
  <c r="K256" i="6"/>
  <c r="T256" i="6" s="1"/>
  <c r="G256" i="6"/>
  <c r="P256" i="6" s="1"/>
  <c r="K254" i="6"/>
  <c r="T254" i="6" s="1"/>
  <c r="G254" i="6"/>
  <c r="P254" i="6" s="1"/>
  <c r="K253" i="6"/>
  <c r="T253" i="6" s="1"/>
  <c r="G253" i="6"/>
  <c r="P253" i="6" s="1"/>
  <c r="K252" i="6"/>
  <c r="T252" i="6" s="1"/>
  <c r="G252" i="6"/>
  <c r="P252" i="6" s="1"/>
  <c r="K251" i="6"/>
  <c r="T251" i="6" s="1"/>
  <c r="G251" i="6"/>
  <c r="P251" i="6" s="1"/>
  <c r="K250" i="6"/>
  <c r="T250" i="6" s="1"/>
  <c r="G250" i="6"/>
  <c r="P250" i="6" s="1"/>
  <c r="K248" i="6"/>
  <c r="T248" i="6" s="1"/>
  <c r="G248" i="6"/>
  <c r="P248" i="6" s="1"/>
  <c r="K247" i="6"/>
  <c r="T247" i="6" s="1"/>
  <c r="G247" i="6"/>
  <c r="P247" i="6" s="1"/>
  <c r="K246" i="6"/>
  <c r="T246" i="6" s="1"/>
  <c r="G246" i="6"/>
  <c r="P246" i="6" s="1"/>
  <c r="K245" i="6"/>
  <c r="T245" i="6" s="1"/>
  <c r="G245" i="6"/>
  <c r="P245" i="6" s="1"/>
  <c r="K244" i="6"/>
  <c r="T244" i="6" s="1"/>
  <c r="G244" i="6"/>
  <c r="P244" i="6" s="1"/>
  <c r="K242" i="6"/>
  <c r="T242" i="6" s="1"/>
  <c r="G242" i="6"/>
  <c r="P242" i="6" s="1"/>
  <c r="K241" i="6"/>
  <c r="T241" i="6" s="1"/>
  <c r="G241" i="6"/>
  <c r="P241" i="6" s="1"/>
  <c r="K240" i="6"/>
  <c r="T240" i="6" s="1"/>
  <c r="G240" i="6"/>
  <c r="P240" i="6" s="1"/>
  <c r="K239" i="6"/>
  <c r="T239" i="6" s="1"/>
  <c r="G239" i="6"/>
  <c r="P239" i="6" s="1"/>
  <c r="K238" i="6"/>
  <c r="T238" i="6" s="1"/>
  <c r="G238" i="6"/>
  <c r="P238" i="6" s="1"/>
  <c r="K236" i="6"/>
  <c r="T236" i="6" s="1"/>
  <c r="G236" i="6"/>
  <c r="P236" i="6" s="1"/>
  <c r="K235" i="6"/>
  <c r="T235" i="6" s="1"/>
  <c r="G235" i="6"/>
  <c r="P235" i="6" s="1"/>
  <c r="K234" i="6"/>
  <c r="T234" i="6" s="1"/>
  <c r="G234" i="6"/>
  <c r="P234" i="6" s="1"/>
  <c r="K233" i="6"/>
  <c r="T233" i="6" s="1"/>
  <c r="G233" i="6"/>
  <c r="P233" i="6" s="1"/>
  <c r="K232" i="6"/>
  <c r="T232" i="6" s="1"/>
  <c r="G232" i="6"/>
  <c r="P232" i="6" s="1"/>
  <c r="K230" i="6"/>
  <c r="T230" i="6" s="1"/>
  <c r="G230" i="6"/>
  <c r="P230" i="6" s="1"/>
  <c r="K229" i="6"/>
  <c r="T229" i="6" s="1"/>
  <c r="G229" i="6"/>
  <c r="P229" i="6" s="1"/>
  <c r="K228" i="6"/>
  <c r="T228" i="6" s="1"/>
  <c r="G228" i="6"/>
  <c r="P228" i="6" s="1"/>
  <c r="K227" i="6"/>
  <c r="T227" i="6" s="1"/>
  <c r="G227" i="6"/>
  <c r="P227" i="6" s="1"/>
  <c r="K226" i="6"/>
  <c r="T226" i="6" s="1"/>
  <c r="G226" i="6"/>
  <c r="P226" i="6" s="1"/>
  <c r="K224" i="6"/>
  <c r="T224" i="6" s="1"/>
  <c r="G224" i="6"/>
  <c r="P224" i="6" s="1"/>
  <c r="K223" i="6"/>
  <c r="T223" i="6" s="1"/>
  <c r="G223" i="6"/>
  <c r="P223" i="6" s="1"/>
  <c r="K222" i="6"/>
  <c r="T222" i="6" s="1"/>
  <c r="G222" i="6"/>
  <c r="P222" i="6" s="1"/>
  <c r="K221" i="6"/>
  <c r="T221" i="6" s="1"/>
  <c r="G221" i="6"/>
  <c r="P221" i="6" s="1"/>
  <c r="K220" i="6"/>
  <c r="T220" i="6" s="1"/>
  <c r="F220" i="6"/>
  <c r="O220" i="6" s="1"/>
  <c r="I218" i="6"/>
  <c r="R218" i="6" s="1"/>
  <c r="E218" i="6"/>
  <c r="N218" i="6" s="1"/>
  <c r="I217" i="6"/>
  <c r="R217" i="6" s="1"/>
  <c r="E217" i="6"/>
  <c r="N217" i="6" s="1"/>
  <c r="I216" i="6"/>
  <c r="R216" i="6" s="1"/>
  <c r="E216" i="6"/>
  <c r="N216" i="6" s="1"/>
  <c r="I215" i="6"/>
  <c r="R215" i="6" s="1"/>
  <c r="E215" i="6"/>
  <c r="N215" i="6" s="1"/>
  <c r="I214" i="6"/>
  <c r="R214" i="6" s="1"/>
  <c r="E214" i="6"/>
  <c r="N214" i="6" s="1"/>
  <c r="I212" i="6"/>
  <c r="R212" i="6" s="1"/>
  <c r="E212" i="6"/>
  <c r="N212" i="6" s="1"/>
  <c r="I211" i="6"/>
  <c r="R211" i="6" s="1"/>
  <c r="E211" i="6"/>
  <c r="N211" i="6" s="1"/>
  <c r="I210" i="6"/>
  <c r="R210" i="6" s="1"/>
  <c r="E210" i="6"/>
  <c r="N210" i="6" s="1"/>
  <c r="I209" i="6"/>
  <c r="R209" i="6" s="1"/>
  <c r="E209" i="6"/>
  <c r="N209" i="6" s="1"/>
  <c r="I208" i="6"/>
  <c r="R208" i="6" s="1"/>
  <c r="E208" i="6"/>
  <c r="N208" i="6" s="1"/>
  <c r="I206" i="6"/>
  <c r="R206" i="6" s="1"/>
  <c r="E206" i="6"/>
  <c r="N206" i="6" s="1"/>
  <c r="I205" i="6"/>
  <c r="R205" i="6" s="1"/>
  <c r="E205" i="6"/>
  <c r="N205" i="6" s="1"/>
  <c r="I204" i="6"/>
  <c r="R204" i="6" s="1"/>
  <c r="E204" i="6"/>
  <c r="N204" i="6" s="1"/>
  <c r="I203" i="6"/>
  <c r="R203" i="6" s="1"/>
  <c r="E203" i="6"/>
  <c r="N203" i="6" s="1"/>
  <c r="I202" i="6"/>
  <c r="R202" i="6" s="1"/>
  <c r="E202" i="6"/>
  <c r="N202" i="6" s="1"/>
  <c r="I200" i="6"/>
  <c r="R200" i="6" s="1"/>
  <c r="E200" i="6"/>
  <c r="N200" i="6" s="1"/>
  <c r="I199" i="6"/>
  <c r="R199" i="6" s="1"/>
  <c r="E199" i="6"/>
  <c r="N199" i="6" s="1"/>
  <c r="I198" i="6"/>
  <c r="R198" i="6" s="1"/>
  <c r="E198" i="6"/>
  <c r="N198" i="6" s="1"/>
  <c r="I197" i="6"/>
  <c r="R197" i="6" s="1"/>
  <c r="E197" i="6"/>
  <c r="N197" i="6" s="1"/>
  <c r="I196" i="6"/>
  <c r="R196" i="6" s="1"/>
  <c r="E196" i="6"/>
  <c r="N196" i="6" s="1"/>
  <c r="I194" i="6"/>
  <c r="R194" i="6" s="1"/>
  <c r="E194" i="6"/>
  <c r="N194" i="6" s="1"/>
  <c r="I193" i="6"/>
  <c r="R193" i="6" s="1"/>
  <c r="E193" i="6"/>
  <c r="N193" i="6" s="1"/>
  <c r="I192" i="6"/>
  <c r="R192" i="6" s="1"/>
  <c r="E192" i="6"/>
  <c r="N192" i="6" s="1"/>
  <c r="E348" i="6"/>
  <c r="N348" i="6" s="1"/>
  <c r="K342" i="6"/>
  <c r="T342" i="6" s="1"/>
  <c r="G340" i="6"/>
  <c r="P340" i="6" s="1"/>
  <c r="G338" i="6"/>
  <c r="P338" i="6" s="1"/>
  <c r="G336" i="6"/>
  <c r="P336" i="6" s="1"/>
  <c r="G334" i="6"/>
  <c r="P334" i="6" s="1"/>
  <c r="G332" i="6"/>
  <c r="P332" i="6" s="1"/>
  <c r="G330" i="6"/>
  <c r="P330" i="6" s="1"/>
  <c r="E329" i="6"/>
  <c r="N329" i="6" s="1"/>
  <c r="G326" i="6"/>
  <c r="P326" i="6" s="1"/>
  <c r="E325" i="6"/>
  <c r="N325" i="6" s="1"/>
  <c r="J323" i="6"/>
  <c r="S323" i="6" s="1"/>
  <c r="G322" i="6"/>
  <c r="P322" i="6" s="1"/>
  <c r="J319" i="6"/>
  <c r="S319" i="6" s="1"/>
  <c r="G318" i="6"/>
  <c r="P318" i="6" s="1"/>
  <c r="E317" i="6"/>
  <c r="N317" i="6" s="1"/>
  <c r="G314" i="6"/>
  <c r="P314" i="6" s="1"/>
  <c r="E313" i="6"/>
  <c r="N313" i="6" s="1"/>
  <c r="J311" i="6"/>
  <c r="S311" i="6" s="1"/>
  <c r="G310" i="6"/>
  <c r="P310" i="6" s="1"/>
  <c r="J307" i="6"/>
  <c r="S307" i="6" s="1"/>
  <c r="G306" i="6"/>
  <c r="P306" i="6" s="1"/>
  <c r="E305" i="6"/>
  <c r="N305" i="6" s="1"/>
  <c r="G302" i="6"/>
  <c r="P302" i="6" s="1"/>
  <c r="E301" i="6"/>
  <c r="N301" i="6" s="1"/>
  <c r="J299" i="6"/>
  <c r="S299" i="6" s="1"/>
  <c r="G298" i="6"/>
  <c r="P298" i="6" s="1"/>
  <c r="J295" i="6"/>
  <c r="S295" i="6" s="1"/>
  <c r="G294" i="6"/>
  <c r="P294" i="6" s="1"/>
  <c r="E293" i="6"/>
  <c r="N293" i="6" s="1"/>
  <c r="G290" i="6"/>
  <c r="P290" i="6" s="1"/>
  <c r="F289" i="6"/>
  <c r="O289" i="6" s="1"/>
  <c r="F288" i="6"/>
  <c r="O288" i="6" s="1"/>
  <c r="F287" i="6"/>
  <c r="O287" i="6" s="1"/>
  <c r="F286" i="6"/>
  <c r="O286" i="6" s="1"/>
  <c r="F284" i="6"/>
  <c r="O284" i="6" s="1"/>
  <c r="F283" i="6"/>
  <c r="O283" i="6" s="1"/>
  <c r="F282" i="6"/>
  <c r="O282" i="6" s="1"/>
  <c r="F281" i="6"/>
  <c r="O281" i="6" s="1"/>
  <c r="F280" i="6"/>
  <c r="O280" i="6" s="1"/>
  <c r="F278" i="6"/>
  <c r="O278" i="6" s="1"/>
  <c r="F277" i="6"/>
  <c r="O277" i="6" s="1"/>
  <c r="F276" i="6"/>
  <c r="O276" i="6" s="1"/>
  <c r="F275" i="6"/>
  <c r="O275" i="6" s="1"/>
  <c r="F274" i="6"/>
  <c r="O274" i="6" s="1"/>
  <c r="F272" i="6"/>
  <c r="O272" i="6" s="1"/>
  <c r="F271" i="6"/>
  <c r="O271" i="6" s="1"/>
  <c r="F270" i="6"/>
  <c r="O270" i="6" s="1"/>
  <c r="F269" i="6"/>
  <c r="O269" i="6" s="1"/>
  <c r="F268" i="6"/>
  <c r="O268" i="6" s="1"/>
  <c r="F266" i="6"/>
  <c r="O266" i="6" s="1"/>
  <c r="F265" i="6"/>
  <c r="O265" i="6" s="1"/>
  <c r="F264" i="6"/>
  <c r="O264" i="6" s="1"/>
  <c r="F263" i="6"/>
  <c r="O263" i="6" s="1"/>
  <c r="F262" i="6"/>
  <c r="O262" i="6" s="1"/>
  <c r="F260" i="6"/>
  <c r="O260" i="6" s="1"/>
  <c r="F259" i="6"/>
  <c r="O259" i="6" s="1"/>
  <c r="F258" i="6"/>
  <c r="O258" i="6" s="1"/>
  <c r="F257" i="6"/>
  <c r="O257" i="6" s="1"/>
  <c r="F256" i="6"/>
  <c r="O256" i="6" s="1"/>
  <c r="F254" i="6"/>
  <c r="O254" i="6" s="1"/>
  <c r="F253" i="6"/>
  <c r="O253" i="6" s="1"/>
  <c r="F252" i="6"/>
  <c r="O252" i="6" s="1"/>
  <c r="F251" i="6"/>
  <c r="O251" i="6" s="1"/>
  <c r="F250" i="6"/>
  <c r="O250" i="6" s="1"/>
  <c r="F248" i="6"/>
  <c r="O248" i="6" s="1"/>
  <c r="F247" i="6"/>
  <c r="O247" i="6" s="1"/>
  <c r="F246" i="6"/>
  <c r="O246" i="6" s="1"/>
  <c r="F245" i="6"/>
  <c r="O245" i="6" s="1"/>
  <c r="F244" i="6"/>
  <c r="O244" i="6" s="1"/>
  <c r="F242" i="6"/>
  <c r="O242" i="6" s="1"/>
  <c r="F241" i="6"/>
  <c r="O241" i="6" s="1"/>
  <c r="F240" i="6"/>
  <c r="O240" i="6" s="1"/>
  <c r="F239" i="6"/>
  <c r="O239" i="6" s="1"/>
  <c r="F238" i="6"/>
  <c r="O238" i="6" s="1"/>
  <c r="F236" i="6"/>
  <c r="O236" i="6" s="1"/>
  <c r="F235" i="6"/>
  <c r="O235" i="6" s="1"/>
  <c r="F234" i="6"/>
  <c r="O234" i="6" s="1"/>
  <c r="F233" i="6"/>
  <c r="O233" i="6" s="1"/>
  <c r="F232" i="6"/>
  <c r="O232" i="6" s="1"/>
  <c r="F230" i="6"/>
  <c r="O230" i="6" s="1"/>
  <c r="F229" i="6"/>
  <c r="O229" i="6" s="1"/>
  <c r="F228" i="6"/>
  <c r="O228" i="6" s="1"/>
  <c r="F227" i="6"/>
  <c r="O227" i="6" s="1"/>
  <c r="F226" i="6"/>
  <c r="O226" i="6" s="1"/>
  <c r="F224" i="6"/>
  <c r="O224" i="6" s="1"/>
  <c r="F223" i="6"/>
  <c r="O223" i="6" s="1"/>
  <c r="F222" i="6"/>
  <c r="O222" i="6" s="1"/>
  <c r="F221" i="6"/>
  <c r="O221" i="6" s="1"/>
  <c r="E220" i="6"/>
  <c r="N220" i="6" s="1"/>
  <c r="D218" i="6"/>
  <c r="M218" i="6" s="1"/>
  <c r="D217" i="6"/>
  <c r="M217" i="6" s="1"/>
  <c r="D216" i="6"/>
  <c r="M216" i="6" s="1"/>
  <c r="D215" i="6"/>
  <c r="M215" i="6" s="1"/>
  <c r="G214" i="6"/>
  <c r="P214" i="6" s="1"/>
  <c r="G212" i="6"/>
  <c r="P212" i="6" s="1"/>
  <c r="J211" i="6"/>
  <c r="S211" i="6" s="1"/>
  <c r="D211" i="6"/>
  <c r="M211" i="6" s="1"/>
  <c r="G210" i="6"/>
  <c r="P210" i="6" s="1"/>
  <c r="J209" i="6"/>
  <c r="S209" i="6" s="1"/>
  <c r="D209" i="6"/>
  <c r="M209" i="6" s="1"/>
  <c r="G208" i="6"/>
  <c r="P208" i="6" s="1"/>
  <c r="G206" i="6"/>
  <c r="P206" i="6" s="1"/>
  <c r="J205" i="6"/>
  <c r="S205" i="6" s="1"/>
  <c r="D205" i="6"/>
  <c r="M205" i="6" s="1"/>
  <c r="G204" i="6"/>
  <c r="P204" i="6" s="1"/>
  <c r="J203" i="6"/>
  <c r="S203" i="6" s="1"/>
  <c r="D203" i="6"/>
  <c r="M203" i="6" s="1"/>
  <c r="G202" i="6"/>
  <c r="P202" i="6" s="1"/>
  <c r="G200" i="6"/>
  <c r="P200" i="6" s="1"/>
  <c r="J199" i="6"/>
  <c r="S199" i="6" s="1"/>
  <c r="D199" i="6"/>
  <c r="M199" i="6" s="1"/>
  <c r="G198" i="6"/>
  <c r="P198" i="6" s="1"/>
  <c r="J197" i="6"/>
  <c r="S197" i="6" s="1"/>
  <c r="D197" i="6"/>
  <c r="M197" i="6" s="1"/>
  <c r="G196" i="6"/>
  <c r="P196" i="6" s="1"/>
  <c r="G194" i="6"/>
  <c r="P194" i="6" s="1"/>
  <c r="J193" i="6"/>
  <c r="S193" i="6" s="1"/>
  <c r="D193" i="6"/>
  <c r="M193" i="6" s="1"/>
  <c r="G192" i="6"/>
  <c r="P192" i="6" s="1"/>
  <c r="J191" i="6"/>
  <c r="S191" i="6" s="1"/>
  <c r="F191" i="6"/>
  <c r="O191" i="6" s="1"/>
  <c r="J190" i="6"/>
  <c r="S190" i="6" s="1"/>
  <c r="F190" i="6"/>
  <c r="O190" i="6" s="1"/>
  <c r="J188" i="6"/>
  <c r="S188" i="6" s="1"/>
  <c r="F188" i="6"/>
  <c r="O188" i="6" s="1"/>
  <c r="J187" i="6"/>
  <c r="S187" i="6" s="1"/>
  <c r="F187" i="6"/>
  <c r="O187" i="6" s="1"/>
  <c r="J186" i="6"/>
  <c r="S186" i="6" s="1"/>
  <c r="F186" i="6"/>
  <c r="O186" i="6" s="1"/>
  <c r="J185" i="6"/>
  <c r="S185" i="6" s="1"/>
  <c r="F185" i="6"/>
  <c r="O185" i="6" s="1"/>
  <c r="J184" i="6"/>
  <c r="S184" i="6" s="1"/>
  <c r="F184" i="6"/>
  <c r="O184" i="6" s="1"/>
  <c r="D348" i="6"/>
  <c r="M348" i="6" s="1"/>
  <c r="I342" i="6"/>
  <c r="R342" i="6" s="1"/>
  <c r="F340" i="6"/>
  <c r="O340" i="6" s="1"/>
  <c r="F338" i="6"/>
  <c r="O338" i="6" s="1"/>
  <c r="F336" i="6"/>
  <c r="O336" i="6" s="1"/>
  <c r="F334" i="6"/>
  <c r="O334" i="6" s="1"/>
  <c r="F332" i="6"/>
  <c r="O332" i="6" s="1"/>
  <c r="F330" i="6"/>
  <c r="O330" i="6" s="1"/>
  <c r="K328" i="6"/>
  <c r="T328" i="6" s="1"/>
  <c r="F326" i="6"/>
  <c r="O326" i="6" s="1"/>
  <c r="K324" i="6"/>
  <c r="T324" i="6" s="1"/>
  <c r="I323" i="6"/>
  <c r="R323" i="6" s="1"/>
  <c r="F322" i="6"/>
  <c r="O322" i="6" s="1"/>
  <c r="K320" i="6"/>
  <c r="T320" i="6" s="1"/>
  <c r="I319" i="6"/>
  <c r="R319" i="6" s="1"/>
  <c r="F318" i="6"/>
  <c r="O318" i="6" s="1"/>
  <c r="K316" i="6"/>
  <c r="T316" i="6" s="1"/>
  <c r="F314" i="6"/>
  <c r="O314" i="6" s="1"/>
  <c r="K312" i="6"/>
  <c r="T312" i="6" s="1"/>
  <c r="I311" i="6"/>
  <c r="R311" i="6" s="1"/>
  <c r="F310" i="6"/>
  <c r="O310" i="6" s="1"/>
  <c r="K308" i="6"/>
  <c r="T308" i="6" s="1"/>
  <c r="I307" i="6"/>
  <c r="R307" i="6" s="1"/>
  <c r="F306" i="6"/>
  <c r="O306" i="6" s="1"/>
  <c r="K304" i="6"/>
  <c r="T304" i="6" s="1"/>
  <c r="F302" i="6"/>
  <c r="O302" i="6" s="1"/>
  <c r="K300" i="6"/>
  <c r="T300" i="6" s="1"/>
  <c r="I299" i="6"/>
  <c r="R299" i="6" s="1"/>
  <c r="F298" i="6"/>
  <c r="O298" i="6" s="1"/>
  <c r="K296" i="6"/>
  <c r="T296" i="6" s="1"/>
  <c r="H349" i="6"/>
  <c r="Q349" i="6" s="1"/>
  <c r="K346" i="6"/>
  <c r="T346" i="6" s="1"/>
  <c r="E344" i="6"/>
  <c r="N344" i="6" s="1"/>
  <c r="H341" i="6"/>
  <c r="Q341" i="6" s="1"/>
  <c r="G337" i="6"/>
  <c r="P337" i="6" s="1"/>
  <c r="G335" i="6"/>
  <c r="P335" i="6" s="1"/>
  <c r="G331" i="6"/>
  <c r="P331" i="6" s="1"/>
  <c r="J329" i="6"/>
  <c r="S329" i="6" s="1"/>
  <c r="G328" i="6"/>
  <c r="P328" i="6" s="1"/>
  <c r="J325" i="6"/>
  <c r="S325" i="6" s="1"/>
  <c r="G324" i="6"/>
  <c r="P324" i="6" s="1"/>
  <c r="E323" i="6"/>
  <c r="N323" i="6" s="1"/>
  <c r="G320" i="6"/>
  <c r="P320" i="6" s="1"/>
  <c r="E319" i="6"/>
  <c r="N319" i="6" s="1"/>
  <c r="J317" i="6"/>
  <c r="S317" i="6" s="1"/>
  <c r="G316" i="6"/>
  <c r="P316" i="6" s="1"/>
  <c r="J313" i="6"/>
  <c r="S313" i="6" s="1"/>
  <c r="G312" i="6"/>
  <c r="P312" i="6" s="1"/>
  <c r="E311" i="6"/>
  <c r="N311" i="6" s="1"/>
  <c r="G308" i="6"/>
  <c r="P308" i="6" s="1"/>
  <c r="E307" i="6"/>
  <c r="N307" i="6" s="1"/>
  <c r="J305" i="6"/>
  <c r="S305" i="6" s="1"/>
  <c r="G304" i="6"/>
  <c r="P304" i="6" s="1"/>
  <c r="J301" i="6"/>
  <c r="S301" i="6" s="1"/>
  <c r="G300" i="6"/>
  <c r="P300" i="6" s="1"/>
  <c r="E299" i="6"/>
  <c r="N299" i="6" s="1"/>
  <c r="G296" i="6"/>
  <c r="P296" i="6" s="1"/>
  <c r="E295" i="6"/>
  <c r="N295" i="6" s="1"/>
  <c r="J293" i="6"/>
  <c r="S293" i="6" s="1"/>
  <c r="G292" i="6"/>
  <c r="P292" i="6" s="1"/>
  <c r="J289" i="6"/>
  <c r="S289" i="6" s="1"/>
  <c r="J288" i="6"/>
  <c r="S288" i="6" s="1"/>
  <c r="J287" i="6"/>
  <c r="S287" i="6" s="1"/>
  <c r="J286" i="6"/>
  <c r="S286" i="6" s="1"/>
  <c r="J284" i="6"/>
  <c r="S284" i="6" s="1"/>
  <c r="J283" i="6"/>
  <c r="S283" i="6" s="1"/>
  <c r="J282" i="6"/>
  <c r="S282" i="6" s="1"/>
  <c r="J281" i="6"/>
  <c r="S281" i="6" s="1"/>
  <c r="J280" i="6"/>
  <c r="S280" i="6" s="1"/>
  <c r="J278" i="6"/>
  <c r="S278" i="6" s="1"/>
  <c r="J277" i="6"/>
  <c r="S277" i="6" s="1"/>
  <c r="J276" i="6"/>
  <c r="S276" i="6" s="1"/>
  <c r="J275" i="6"/>
  <c r="S275" i="6" s="1"/>
  <c r="J274" i="6"/>
  <c r="S274" i="6" s="1"/>
  <c r="J272" i="6"/>
  <c r="S272" i="6" s="1"/>
  <c r="J271" i="6"/>
  <c r="S271" i="6" s="1"/>
  <c r="J270" i="6"/>
  <c r="S270" i="6" s="1"/>
  <c r="J269" i="6"/>
  <c r="S269" i="6" s="1"/>
  <c r="J268" i="6"/>
  <c r="S268" i="6" s="1"/>
  <c r="J266" i="6"/>
  <c r="S266" i="6" s="1"/>
  <c r="J265" i="6"/>
  <c r="S265" i="6" s="1"/>
  <c r="J264" i="6"/>
  <c r="S264" i="6" s="1"/>
  <c r="J263" i="6"/>
  <c r="S263" i="6" s="1"/>
  <c r="J262" i="6"/>
  <c r="S262" i="6" s="1"/>
  <c r="J260" i="6"/>
  <c r="S260" i="6" s="1"/>
  <c r="J259" i="6"/>
  <c r="S259" i="6" s="1"/>
  <c r="J258" i="6"/>
  <c r="S258" i="6" s="1"/>
  <c r="J257" i="6"/>
  <c r="S257" i="6" s="1"/>
  <c r="J256" i="6"/>
  <c r="S256" i="6" s="1"/>
  <c r="J254" i="6"/>
  <c r="S254" i="6" s="1"/>
  <c r="J253" i="6"/>
  <c r="S253" i="6" s="1"/>
  <c r="J252" i="6"/>
  <c r="S252" i="6" s="1"/>
  <c r="J251" i="6"/>
  <c r="S251" i="6" s="1"/>
  <c r="J250" i="6"/>
  <c r="S250" i="6" s="1"/>
  <c r="J248" i="6"/>
  <c r="S248" i="6" s="1"/>
  <c r="J247" i="6"/>
  <c r="S247" i="6" s="1"/>
  <c r="J246" i="6"/>
  <c r="S246" i="6" s="1"/>
  <c r="J245" i="6"/>
  <c r="S245" i="6" s="1"/>
  <c r="J244" i="6"/>
  <c r="S244" i="6" s="1"/>
  <c r="J242" i="6"/>
  <c r="S242" i="6" s="1"/>
  <c r="J241" i="6"/>
  <c r="S241" i="6" s="1"/>
  <c r="J240" i="6"/>
  <c r="S240" i="6" s="1"/>
  <c r="J239" i="6"/>
  <c r="S239" i="6" s="1"/>
  <c r="J238" i="6"/>
  <c r="S238" i="6" s="1"/>
  <c r="J236" i="6"/>
  <c r="S236" i="6" s="1"/>
  <c r="J235" i="6"/>
  <c r="S235" i="6" s="1"/>
  <c r="J234" i="6"/>
  <c r="S234" i="6" s="1"/>
  <c r="J233" i="6"/>
  <c r="S233" i="6" s="1"/>
  <c r="J232" i="6"/>
  <c r="S232" i="6" s="1"/>
  <c r="J230" i="6"/>
  <c r="S230" i="6" s="1"/>
  <c r="J229" i="6"/>
  <c r="S229" i="6" s="1"/>
  <c r="J228" i="6"/>
  <c r="S228" i="6" s="1"/>
  <c r="J227" i="6"/>
  <c r="S227" i="6" s="1"/>
  <c r="J226" i="6"/>
  <c r="S226" i="6" s="1"/>
  <c r="J224" i="6"/>
  <c r="S224" i="6" s="1"/>
  <c r="J223" i="6"/>
  <c r="S223" i="6" s="1"/>
  <c r="J222" i="6"/>
  <c r="S222" i="6" s="1"/>
  <c r="J221" i="6"/>
  <c r="S221" i="6" s="1"/>
  <c r="J220" i="6"/>
  <c r="S220" i="6" s="1"/>
  <c r="H218" i="6"/>
  <c r="Q218" i="6" s="1"/>
  <c r="H217" i="6"/>
  <c r="Q217" i="6" s="1"/>
  <c r="H216" i="6"/>
  <c r="Q216" i="6" s="1"/>
  <c r="H215" i="6"/>
  <c r="Q215" i="6" s="1"/>
  <c r="J214" i="6"/>
  <c r="S214" i="6" s="1"/>
  <c r="D214" i="6"/>
  <c r="M214" i="6" s="1"/>
  <c r="J212" i="6"/>
  <c r="S212" i="6" s="1"/>
  <c r="D212" i="6"/>
  <c r="M212" i="6" s="1"/>
  <c r="G211" i="6"/>
  <c r="P211" i="6" s="1"/>
  <c r="J210" i="6"/>
  <c r="S210" i="6" s="1"/>
  <c r="D210" i="6"/>
  <c r="M210" i="6" s="1"/>
  <c r="G209" i="6"/>
  <c r="P209" i="6" s="1"/>
  <c r="J208" i="6"/>
  <c r="S208" i="6" s="1"/>
  <c r="D208" i="6"/>
  <c r="M208" i="6" s="1"/>
  <c r="J206" i="6"/>
  <c r="S206" i="6" s="1"/>
  <c r="D206" i="6"/>
  <c r="M206" i="6" s="1"/>
  <c r="G205" i="6"/>
  <c r="P205" i="6" s="1"/>
  <c r="J204" i="6"/>
  <c r="S204" i="6" s="1"/>
  <c r="D204" i="6"/>
  <c r="M204" i="6" s="1"/>
  <c r="G203" i="6"/>
  <c r="P203" i="6" s="1"/>
  <c r="J202" i="6"/>
  <c r="S202" i="6" s="1"/>
  <c r="D202" i="6"/>
  <c r="M202" i="6" s="1"/>
  <c r="J200" i="6"/>
  <c r="S200" i="6" s="1"/>
  <c r="D200" i="6"/>
  <c r="M200" i="6" s="1"/>
  <c r="G199" i="6"/>
  <c r="P199" i="6" s="1"/>
  <c r="J198" i="6"/>
  <c r="S198" i="6" s="1"/>
  <c r="D198" i="6"/>
  <c r="M198" i="6" s="1"/>
  <c r="G197" i="6"/>
  <c r="P197" i="6" s="1"/>
  <c r="J196" i="6"/>
  <c r="S196" i="6" s="1"/>
  <c r="D196" i="6"/>
  <c r="M196" i="6" s="1"/>
  <c r="J194" i="6"/>
  <c r="S194" i="6" s="1"/>
  <c r="D194" i="6"/>
  <c r="M194" i="6" s="1"/>
  <c r="G193" i="6"/>
  <c r="P193" i="6" s="1"/>
  <c r="J192" i="6"/>
  <c r="S192" i="6" s="1"/>
  <c r="D192" i="6"/>
  <c r="M192" i="6" s="1"/>
  <c r="H191" i="6"/>
  <c r="Q191" i="6" s="1"/>
  <c r="D191" i="6"/>
  <c r="M191" i="6" s="1"/>
  <c r="H190" i="6"/>
  <c r="Q190" i="6" s="1"/>
  <c r="D190" i="6"/>
  <c r="M190" i="6" s="1"/>
  <c r="H188" i="6"/>
  <c r="Q188" i="6" s="1"/>
  <c r="D188" i="6"/>
  <c r="M188" i="6" s="1"/>
  <c r="H187" i="6"/>
  <c r="Q187" i="6" s="1"/>
  <c r="D187" i="6"/>
  <c r="M187" i="6" s="1"/>
  <c r="H186" i="6"/>
  <c r="Q186" i="6" s="1"/>
  <c r="D186" i="6"/>
  <c r="M186" i="6" s="1"/>
  <c r="H185" i="6"/>
  <c r="Q185" i="6" s="1"/>
  <c r="D185" i="6"/>
  <c r="M185" i="6" s="1"/>
  <c r="H184" i="6"/>
  <c r="D184" i="6"/>
  <c r="G349" i="6"/>
  <c r="P349" i="6" s="1"/>
  <c r="I346" i="6"/>
  <c r="R346" i="6" s="1"/>
  <c r="D344" i="6"/>
  <c r="M344" i="6" s="1"/>
  <c r="G341" i="6"/>
  <c r="P341" i="6" s="1"/>
  <c r="F337" i="6"/>
  <c r="O337" i="6" s="1"/>
  <c r="F335" i="6"/>
  <c r="O335" i="6" s="1"/>
  <c r="F331" i="6"/>
  <c r="O331" i="6" s="1"/>
  <c r="I329" i="6"/>
  <c r="R329" i="6" s="1"/>
  <c r="F328" i="6"/>
  <c r="O328" i="6" s="1"/>
  <c r="K326" i="6"/>
  <c r="T326" i="6" s="1"/>
  <c r="I325" i="6"/>
  <c r="R325" i="6" s="1"/>
  <c r="F324" i="6"/>
  <c r="O324" i="6" s="1"/>
  <c r="K322" i="6"/>
  <c r="T322" i="6" s="1"/>
  <c r="F320" i="6"/>
  <c r="O320" i="6" s="1"/>
  <c r="K318" i="6"/>
  <c r="T318" i="6" s="1"/>
  <c r="I317" i="6"/>
  <c r="R317" i="6" s="1"/>
  <c r="F316" i="6"/>
  <c r="O316" i="6" s="1"/>
  <c r="K314" i="6"/>
  <c r="T314" i="6" s="1"/>
  <c r="I313" i="6"/>
  <c r="R313" i="6" s="1"/>
  <c r="F312" i="6"/>
  <c r="O312" i="6" s="1"/>
  <c r="K310" i="6"/>
  <c r="T310" i="6" s="1"/>
  <c r="F308" i="6"/>
  <c r="O308" i="6" s="1"/>
  <c r="K306" i="6"/>
  <c r="T306" i="6" s="1"/>
  <c r="I305" i="6"/>
  <c r="R305" i="6" s="1"/>
  <c r="F304" i="6"/>
  <c r="O304" i="6" s="1"/>
  <c r="K302" i="6"/>
  <c r="T302" i="6" s="1"/>
  <c r="I301" i="6"/>
  <c r="R301" i="6" s="1"/>
  <c r="F300" i="6"/>
  <c r="O300" i="6" s="1"/>
  <c r="K298" i="6"/>
  <c r="T298" i="6" s="1"/>
  <c r="F296" i="6"/>
  <c r="O296" i="6" s="1"/>
  <c r="K294" i="6"/>
  <c r="T294" i="6" s="1"/>
  <c r="I293" i="6"/>
  <c r="R293" i="6" s="1"/>
  <c r="F292" i="6"/>
  <c r="O292" i="6" s="1"/>
  <c r="K290" i="6"/>
  <c r="T290" i="6" s="1"/>
  <c r="I289" i="6"/>
  <c r="R289" i="6" s="1"/>
  <c r="I288" i="6"/>
  <c r="R288" i="6" s="1"/>
  <c r="I287" i="6"/>
  <c r="R287" i="6" s="1"/>
  <c r="I286" i="6"/>
  <c r="R286" i="6" s="1"/>
  <c r="I284" i="6"/>
  <c r="R284" i="6" s="1"/>
  <c r="I283" i="6"/>
  <c r="R283" i="6" s="1"/>
  <c r="I282" i="6"/>
  <c r="R282" i="6" s="1"/>
  <c r="I281" i="6"/>
  <c r="R281" i="6" s="1"/>
  <c r="I280" i="6"/>
  <c r="R280" i="6" s="1"/>
  <c r="I278" i="6"/>
  <c r="R278" i="6" s="1"/>
  <c r="I277" i="6"/>
  <c r="R277" i="6" s="1"/>
  <c r="I276" i="6"/>
  <c r="R276" i="6" s="1"/>
  <c r="I275" i="6"/>
  <c r="R275" i="6" s="1"/>
  <c r="I274" i="6"/>
  <c r="R274" i="6" s="1"/>
  <c r="I272" i="6"/>
  <c r="R272" i="6" s="1"/>
  <c r="I271" i="6"/>
  <c r="R271" i="6" s="1"/>
  <c r="I270" i="6"/>
  <c r="R270" i="6" s="1"/>
  <c r="I269" i="6"/>
  <c r="R269" i="6" s="1"/>
  <c r="I268" i="6"/>
  <c r="R268" i="6" s="1"/>
  <c r="I266" i="6"/>
  <c r="R266" i="6" s="1"/>
  <c r="I265" i="6"/>
  <c r="R265" i="6" s="1"/>
  <c r="I264" i="6"/>
  <c r="R264" i="6" s="1"/>
  <c r="I263" i="6"/>
  <c r="R263" i="6" s="1"/>
  <c r="I262" i="6"/>
  <c r="R262" i="6" s="1"/>
  <c r="I260" i="6"/>
  <c r="R260" i="6" s="1"/>
  <c r="I259" i="6"/>
  <c r="R259" i="6" s="1"/>
  <c r="I258" i="6"/>
  <c r="R258" i="6" s="1"/>
  <c r="I257" i="6"/>
  <c r="R257" i="6" s="1"/>
  <c r="I256" i="6"/>
  <c r="R256" i="6" s="1"/>
  <c r="I254" i="6"/>
  <c r="R254" i="6" s="1"/>
  <c r="I253" i="6"/>
  <c r="R253" i="6" s="1"/>
  <c r="I252" i="6"/>
  <c r="R252" i="6" s="1"/>
  <c r="I251" i="6"/>
  <c r="R251" i="6" s="1"/>
  <c r="I250" i="6"/>
  <c r="R250" i="6" s="1"/>
  <c r="I248" i="6"/>
  <c r="R248" i="6" s="1"/>
  <c r="I247" i="6"/>
  <c r="R247" i="6" s="1"/>
  <c r="I246" i="6"/>
  <c r="R246" i="6" s="1"/>
  <c r="I245" i="6"/>
  <c r="R245" i="6" s="1"/>
  <c r="I244" i="6"/>
  <c r="R244" i="6" s="1"/>
  <c r="I242" i="6"/>
  <c r="R242" i="6" s="1"/>
  <c r="I241" i="6"/>
  <c r="R241" i="6" s="1"/>
  <c r="I240" i="6"/>
  <c r="R240" i="6" s="1"/>
  <c r="I239" i="6"/>
  <c r="R239" i="6" s="1"/>
  <c r="I238" i="6"/>
  <c r="R238" i="6" s="1"/>
  <c r="I236" i="6"/>
  <c r="R236" i="6" s="1"/>
  <c r="I235" i="6"/>
  <c r="R235" i="6" s="1"/>
  <c r="I234" i="6"/>
  <c r="R234" i="6" s="1"/>
  <c r="I233" i="6"/>
  <c r="R233" i="6" s="1"/>
  <c r="I232" i="6"/>
  <c r="R232" i="6" s="1"/>
  <c r="I230" i="6"/>
  <c r="R230" i="6" s="1"/>
  <c r="I229" i="6"/>
  <c r="R229" i="6" s="1"/>
  <c r="I228" i="6"/>
  <c r="R228" i="6" s="1"/>
  <c r="I227" i="6"/>
  <c r="R227" i="6" s="1"/>
  <c r="I226" i="6"/>
  <c r="R226" i="6" s="1"/>
  <c r="I224" i="6"/>
  <c r="R224" i="6" s="1"/>
  <c r="I223" i="6"/>
  <c r="R223" i="6" s="1"/>
  <c r="I295" i="6"/>
  <c r="R295" i="6" s="1"/>
  <c r="F290" i="6"/>
  <c r="O290" i="6" s="1"/>
  <c r="E286" i="6"/>
  <c r="N286" i="6" s="1"/>
  <c r="E282" i="6"/>
  <c r="N282" i="6" s="1"/>
  <c r="E278" i="6"/>
  <c r="N278" i="6" s="1"/>
  <c r="E274" i="6"/>
  <c r="N274" i="6" s="1"/>
  <c r="E270" i="6"/>
  <c r="N270" i="6" s="1"/>
  <c r="E266" i="6"/>
  <c r="N266" i="6" s="1"/>
  <c r="E262" i="6"/>
  <c r="N262" i="6" s="1"/>
  <c r="E258" i="6"/>
  <c r="N258" i="6" s="1"/>
  <c r="E254" i="6"/>
  <c r="N254" i="6" s="1"/>
  <c r="E250" i="6"/>
  <c r="N250" i="6" s="1"/>
  <c r="E246" i="6"/>
  <c r="N246" i="6" s="1"/>
  <c r="E242" i="6"/>
  <c r="N242" i="6" s="1"/>
  <c r="E238" i="6"/>
  <c r="N238" i="6" s="1"/>
  <c r="E234" i="6"/>
  <c r="N234" i="6" s="1"/>
  <c r="E230" i="6"/>
  <c r="N230" i="6" s="1"/>
  <c r="E226" i="6"/>
  <c r="N226" i="6" s="1"/>
  <c r="I222" i="6"/>
  <c r="R222" i="6" s="1"/>
  <c r="I220" i="6"/>
  <c r="R220" i="6" s="1"/>
  <c r="G218" i="6"/>
  <c r="P218" i="6" s="1"/>
  <c r="G216" i="6"/>
  <c r="P216" i="6" s="1"/>
  <c r="H214" i="6"/>
  <c r="Q214" i="6" s="1"/>
  <c r="K211" i="6"/>
  <c r="T211" i="6" s="1"/>
  <c r="H210" i="6"/>
  <c r="Q210" i="6" s="1"/>
  <c r="F209" i="6"/>
  <c r="O209" i="6" s="1"/>
  <c r="H206" i="6"/>
  <c r="Q206" i="6" s="1"/>
  <c r="F205" i="6"/>
  <c r="O205" i="6" s="1"/>
  <c r="K203" i="6"/>
  <c r="T203" i="6" s="1"/>
  <c r="H202" i="6"/>
  <c r="Q202" i="6" s="1"/>
  <c r="K199" i="6"/>
  <c r="T199" i="6" s="1"/>
  <c r="H198" i="6"/>
  <c r="Q198" i="6" s="1"/>
  <c r="F197" i="6"/>
  <c r="O197" i="6" s="1"/>
  <c r="H194" i="6"/>
  <c r="Q194" i="6" s="1"/>
  <c r="F193" i="6"/>
  <c r="O193" i="6" s="1"/>
  <c r="K191" i="6"/>
  <c r="T191" i="6" s="1"/>
  <c r="K190" i="6"/>
  <c r="T190" i="6" s="1"/>
  <c r="K188" i="6"/>
  <c r="T188" i="6" s="1"/>
  <c r="K187" i="6"/>
  <c r="T187" i="6" s="1"/>
  <c r="K186" i="6"/>
  <c r="T186" i="6" s="1"/>
  <c r="K185" i="6"/>
  <c r="T185" i="6" s="1"/>
  <c r="K184" i="6"/>
  <c r="T184" i="6" s="1"/>
  <c r="I187" i="6"/>
  <c r="R187" i="6" s="1"/>
  <c r="I185" i="6"/>
  <c r="R185" i="6" s="1"/>
  <c r="K292" i="6"/>
  <c r="T292" i="6" s="1"/>
  <c r="E284" i="6"/>
  <c r="N284" i="6" s="1"/>
  <c r="E276" i="6"/>
  <c r="N276" i="6" s="1"/>
  <c r="E268" i="6"/>
  <c r="N268" i="6" s="1"/>
  <c r="E260" i="6"/>
  <c r="N260" i="6" s="1"/>
  <c r="E252" i="6"/>
  <c r="N252" i="6" s="1"/>
  <c r="E244" i="6"/>
  <c r="N244" i="6" s="1"/>
  <c r="E236" i="6"/>
  <c r="N236" i="6" s="1"/>
  <c r="E228" i="6"/>
  <c r="N228" i="6" s="1"/>
  <c r="I221" i="6"/>
  <c r="R221" i="6" s="1"/>
  <c r="G217" i="6"/>
  <c r="P217" i="6" s="1"/>
  <c r="F211" i="6"/>
  <c r="O211" i="6" s="1"/>
  <c r="K209" i="6"/>
  <c r="T209" i="6" s="1"/>
  <c r="H204" i="6"/>
  <c r="Q204" i="6" s="1"/>
  <c r="F199" i="6"/>
  <c r="O199" i="6" s="1"/>
  <c r="H196" i="6"/>
  <c r="Q196" i="6" s="1"/>
  <c r="K193" i="6"/>
  <c r="T193" i="6" s="1"/>
  <c r="G191" i="6"/>
  <c r="P191" i="6" s="1"/>
  <c r="G187" i="6"/>
  <c r="P187" i="6" s="1"/>
  <c r="G185" i="6"/>
  <c r="P185" i="6" s="1"/>
  <c r="E283" i="6"/>
  <c r="N283" i="6" s="1"/>
  <c r="E275" i="6"/>
  <c r="N275" i="6" s="1"/>
  <c r="E259" i="6"/>
  <c r="N259" i="6" s="1"/>
  <c r="E251" i="6"/>
  <c r="N251" i="6" s="1"/>
  <c r="E235" i="6"/>
  <c r="N235" i="6" s="1"/>
  <c r="E227" i="6"/>
  <c r="N227" i="6" s="1"/>
  <c r="E221" i="6"/>
  <c r="N221" i="6" s="1"/>
  <c r="K216" i="6"/>
  <c r="T216" i="6" s="1"/>
  <c r="K210" i="6"/>
  <c r="T210" i="6" s="1"/>
  <c r="F208" i="6"/>
  <c r="O208" i="6" s="1"/>
  <c r="H205" i="6"/>
  <c r="Q205" i="6" s="1"/>
  <c r="F204" i="6"/>
  <c r="O204" i="6" s="1"/>
  <c r="K198" i="6"/>
  <c r="T198" i="6" s="1"/>
  <c r="F196" i="6"/>
  <c r="O196" i="6" s="1"/>
  <c r="H193" i="6"/>
  <c r="Q193" i="6" s="1"/>
  <c r="E191" i="6"/>
  <c r="N191" i="6" s="1"/>
  <c r="E187" i="6"/>
  <c r="N187" i="6" s="1"/>
  <c r="E185" i="6"/>
  <c r="N185" i="6" s="1"/>
  <c r="F294" i="6"/>
  <c r="O294" i="6" s="1"/>
  <c r="E289" i="6"/>
  <c r="N289" i="6" s="1"/>
  <c r="E281" i="6"/>
  <c r="N281" i="6" s="1"/>
  <c r="E277" i="6"/>
  <c r="N277" i="6" s="1"/>
  <c r="E269" i="6"/>
  <c r="N269" i="6" s="1"/>
  <c r="E265" i="6"/>
  <c r="N265" i="6" s="1"/>
  <c r="E257" i="6"/>
  <c r="N257" i="6" s="1"/>
  <c r="E253" i="6"/>
  <c r="N253" i="6" s="1"/>
  <c r="E245" i="6"/>
  <c r="N245" i="6" s="1"/>
  <c r="E241" i="6"/>
  <c r="N241" i="6" s="1"/>
  <c r="E233" i="6"/>
  <c r="N233" i="6" s="1"/>
  <c r="E229" i="6"/>
  <c r="N229" i="6" s="1"/>
  <c r="E222" i="6"/>
  <c r="N222" i="6" s="1"/>
  <c r="D220" i="6"/>
  <c r="M220" i="6" s="1"/>
  <c r="K217" i="6"/>
  <c r="T217" i="6" s="1"/>
  <c r="K215" i="6"/>
  <c r="T215" i="6" s="1"/>
  <c r="F214" i="6"/>
  <c r="O214" i="6" s="1"/>
  <c r="K212" i="6"/>
  <c r="T212" i="6" s="1"/>
  <c r="H211" i="6"/>
  <c r="Q211" i="6" s="1"/>
  <c r="F210" i="6"/>
  <c r="O210" i="6" s="1"/>
  <c r="K208" i="6"/>
  <c r="T208" i="6" s="1"/>
  <c r="F206" i="6"/>
  <c r="O206" i="6" s="1"/>
  <c r="K204" i="6"/>
  <c r="T204" i="6" s="1"/>
  <c r="H203" i="6"/>
  <c r="Q203" i="6" s="1"/>
  <c r="F202" i="6"/>
  <c r="O202" i="6" s="1"/>
  <c r="K200" i="6"/>
  <c r="T200" i="6" s="1"/>
  <c r="H199" i="6"/>
  <c r="Q199" i="6" s="1"/>
  <c r="F198" i="6"/>
  <c r="O198" i="6" s="1"/>
  <c r="K196" i="6"/>
  <c r="T196" i="6" s="1"/>
  <c r="F194" i="6"/>
  <c r="O194" i="6" s="1"/>
  <c r="K192" i="6"/>
  <c r="T192" i="6" s="1"/>
  <c r="I191" i="6"/>
  <c r="R191" i="6" s="1"/>
  <c r="I190" i="6"/>
  <c r="R190" i="6" s="1"/>
  <c r="I188" i="6"/>
  <c r="R188" i="6" s="1"/>
  <c r="I186" i="6"/>
  <c r="R186" i="6" s="1"/>
  <c r="I184" i="6"/>
  <c r="E288" i="6"/>
  <c r="N288" i="6" s="1"/>
  <c r="E280" i="6"/>
  <c r="N280" i="6" s="1"/>
  <c r="E272" i="6"/>
  <c r="N272" i="6" s="1"/>
  <c r="E264" i="6"/>
  <c r="N264" i="6" s="1"/>
  <c r="E256" i="6"/>
  <c r="N256" i="6" s="1"/>
  <c r="E248" i="6"/>
  <c r="N248" i="6" s="1"/>
  <c r="E240" i="6"/>
  <c r="N240" i="6" s="1"/>
  <c r="E232" i="6"/>
  <c r="N232" i="6" s="1"/>
  <c r="E224" i="6"/>
  <c r="N224" i="6" s="1"/>
  <c r="G215" i="6"/>
  <c r="P215" i="6" s="1"/>
  <c r="H212" i="6"/>
  <c r="Q212" i="6" s="1"/>
  <c r="H208" i="6"/>
  <c r="Q208" i="6" s="1"/>
  <c r="K205" i="6"/>
  <c r="T205" i="6" s="1"/>
  <c r="F203" i="6"/>
  <c r="O203" i="6" s="1"/>
  <c r="H200" i="6"/>
  <c r="Q200" i="6" s="1"/>
  <c r="K197" i="6"/>
  <c r="T197" i="6" s="1"/>
  <c r="H192" i="6"/>
  <c r="Q192" i="6" s="1"/>
  <c r="G190" i="6"/>
  <c r="P190" i="6" s="1"/>
  <c r="G188" i="6"/>
  <c r="P188" i="6" s="1"/>
  <c r="G186" i="6"/>
  <c r="P186" i="6" s="1"/>
  <c r="G184" i="6"/>
  <c r="P184" i="6" s="1"/>
  <c r="E287" i="6"/>
  <c r="N287" i="6" s="1"/>
  <c r="E271" i="6"/>
  <c r="N271" i="6" s="1"/>
  <c r="E263" i="6"/>
  <c r="N263" i="6" s="1"/>
  <c r="E247" i="6"/>
  <c r="N247" i="6" s="1"/>
  <c r="E239" i="6"/>
  <c r="N239" i="6" s="1"/>
  <c r="E223" i="6"/>
  <c r="N223" i="6" s="1"/>
  <c r="K218" i="6"/>
  <c r="T218" i="6" s="1"/>
  <c r="K214" i="6"/>
  <c r="T214" i="6" s="1"/>
  <c r="F212" i="6"/>
  <c r="O212" i="6" s="1"/>
  <c r="H209" i="6"/>
  <c r="Q209" i="6" s="1"/>
  <c r="K206" i="6"/>
  <c r="T206" i="6" s="1"/>
  <c r="K202" i="6"/>
  <c r="T202" i="6" s="1"/>
  <c r="F200" i="6"/>
  <c r="O200" i="6" s="1"/>
  <c r="H197" i="6"/>
  <c r="Q197" i="6" s="1"/>
  <c r="K194" i="6"/>
  <c r="T194" i="6" s="1"/>
  <c r="F192" i="6"/>
  <c r="O192" i="6" s="1"/>
  <c r="E190" i="6"/>
  <c r="N190" i="6" s="1"/>
  <c r="E188" i="6"/>
  <c r="N188" i="6" s="1"/>
  <c r="E186" i="6"/>
  <c r="N186" i="6" s="1"/>
  <c r="E184" i="6"/>
  <c r="N184" i="6" s="1"/>
  <c r="E112" i="6"/>
  <c r="N112" i="6" s="1"/>
  <c r="K85" i="6"/>
  <c r="T85" i="6" s="1"/>
  <c r="E24" i="6"/>
  <c r="N24" i="6" s="1"/>
  <c r="H68" i="6"/>
  <c r="Q68" i="6" s="1"/>
  <c r="H42" i="6"/>
  <c r="Q42" i="6" s="1"/>
  <c r="H131" i="6"/>
  <c r="Q131" i="6" s="1"/>
  <c r="D106" i="6"/>
  <c r="M106" i="6" s="1"/>
  <c r="D70" i="6"/>
  <c r="M70" i="6" s="1"/>
  <c r="F38" i="6"/>
  <c r="O38" i="6" s="1"/>
  <c r="E66" i="6"/>
  <c r="N66" i="6" s="1"/>
  <c r="H19" i="6"/>
  <c r="Q19" i="6" s="1"/>
  <c r="H151" i="6"/>
  <c r="Q151" i="6" s="1"/>
  <c r="I122" i="6"/>
  <c r="R122" i="6" s="1"/>
  <c r="K88" i="6"/>
  <c r="T88" i="6" s="1"/>
  <c r="I30" i="6"/>
  <c r="R30" i="6" s="1"/>
  <c r="G101" i="6"/>
  <c r="P101" i="6" s="1"/>
  <c r="K42" i="6"/>
  <c r="T42" i="6" s="1"/>
  <c r="F65" i="6"/>
  <c r="O65" i="6" s="1"/>
  <c r="D131" i="6"/>
  <c r="M131" i="6" s="1"/>
  <c r="J94" i="6"/>
  <c r="S94" i="6" s="1"/>
  <c r="J19" i="6"/>
  <c r="S19" i="6" s="1"/>
  <c r="E65" i="6"/>
  <c r="N65" i="6" s="1"/>
  <c r="G50" i="6"/>
  <c r="P50" i="6" s="1"/>
  <c r="F44" i="6"/>
  <c r="O44" i="6" s="1"/>
  <c r="E89" i="6"/>
  <c r="N89" i="6" s="1"/>
  <c r="I48" i="6"/>
  <c r="R48" i="6" s="1"/>
  <c r="H17" i="6"/>
  <c r="Q17" i="6" s="1"/>
  <c r="H113" i="6"/>
  <c r="Q113" i="6" s="1"/>
  <c r="G83" i="6"/>
  <c r="P83" i="6" s="1"/>
  <c r="J16" i="6"/>
  <c r="S16" i="6" s="1"/>
  <c r="I88" i="6"/>
  <c r="R88" i="6" s="1"/>
  <c r="E30" i="6"/>
  <c r="N30" i="6" s="1"/>
  <c r="E18" i="6"/>
  <c r="N18" i="6" s="1"/>
  <c r="D109" i="6"/>
  <c r="M109" i="6" s="1"/>
  <c r="J86" i="6"/>
  <c r="S86" i="6" s="1"/>
  <c r="G43" i="6"/>
  <c r="P43" i="6" s="1"/>
  <c r="F34" i="6"/>
  <c r="O34" i="6" s="1"/>
  <c r="I78" i="6"/>
  <c r="R78" i="6" s="1"/>
  <c r="E17" i="6"/>
  <c r="N17" i="6" s="1"/>
  <c r="H166" i="6"/>
  <c r="Q166" i="6" s="1"/>
  <c r="H149" i="6"/>
  <c r="Q149" i="6" s="1"/>
  <c r="F126" i="6"/>
  <c r="O126" i="6" s="1"/>
  <c r="I103" i="6"/>
  <c r="R103" i="6" s="1"/>
  <c r="H77" i="6"/>
  <c r="Q77" i="6" s="1"/>
  <c r="J126" i="6"/>
  <c r="S126" i="6" s="1"/>
  <c r="E104" i="6"/>
  <c r="N104" i="6" s="1"/>
  <c r="G72" i="6"/>
  <c r="P72" i="6" s="1"/>
  <c r="H80" i="6"/>
  <c r="Q80" i="6" s="1"/>
  <c r="H61" i="6"/>
  <c r="Q61" i="6" s="1"/>
  <c r="K16" i="6"/>
  <c r="T16" i="6" s="1"/>
  <c r="D108" i="6"/>
  <c r="M108" i="6" s="1"/>
  <c r="J72" i="6"/>
  <c r="S72" i="6" s="1"/>
  <c r="J52" i="6"/>
  <c r="S52" i="6" s="1"/>
  <c r="E78" i="6"/>
  <c r="N78" i="6" s="1"/>
  <c r="H29" i="6"/>
  <c r="Q29" i="6" s="1"/>
  <c r="E31" i="6"/>
  <c r="N31" i="6" s="1"/>
  <c r="F35" i="6"/>
  <c r="O35" i="6" s="1"/>
  <c r="E96" i="6"/>
  <c r="N96" i="6" s="1"/>
  <c r="E71" i="6"/>
  <c r="N71" i="6" s="1"/>
  <c r="E25" i="6"/>
  <c r="N25" i="6" s="1"/>
  <c r="K11" i="6"/>
  <c r="T11" i="6" s="1"/>
  <c r="H122" i="6"/>
  <c r="Q122" i="6" s="1"/>
  <c r="D96" i="6"/>
  <c r="M96" i="6" s="1"/>
  <c r="G64" i="6"/>
  <c r="P64" i="6" s="1"/>
  <c r="J46" i="6"/>
  <c r="S46" i="6" s="1"/>
  <c r="I95" i="6"/>
  <c r="R95" i="6" s="1"/>
  <c r="E64" i="6"/>
  <c r="N64" i="6" s="1"/>
  <c r="D45" i="3"/>
  <c r="D16" i="6"/>
  <c r="M16" i="6" s="1"/>
  <c r="G24" i="6"/>
  <c r="P24" i="6" s="1"/>
  <c r="I55" i="6"/>
  <c r="R55" i="6" s="1"/>
  <c r="E83" i="6"/>
  <c r="N83" i="6" s="1"/>
  <c r="I97" i="6"/>
  <c r="R97" i="6" s="1"/>
  <c r="J34" i="6"/>
  <c r="S34" i="6" s="1"/>
  <c r="J53" i="6"/>
  <c r="S53" i="6" s="1"/>
  <c r="G49" i="6"/>
  <c r="P49" i="6" s="1"/>
  <c r="J70" i="6"/>
  <c r="S70" i="6" s="1"/>
  <c r="G92" i="6"/>
  <c r="P92" i="6" s="1"/>
  <c r="H106" i="6"/>
  <c r="Q106" i="6" s="1"/>
  <c r="H118" i="6"/>
  <c r="Q118" i="6" s="1"/>
  <c r="H132" i="6"/>
  <c r="Q132" i="6" s="1"/>
  <c r="K19" i="6"/>
  <c r="T19" i="6" s="1"/>
  <c r="E14" i="6"/>
  <c r="N14" i="6" s="1"/>
  <c r="I40" i="6"/>
  <c r="R40" i="6" s="1"/>
  <c r="E61" i="6"/>
  <c r="N61" i="6" s="1"/>
  <c r="E77" i="6"/>
  <c r="N77" i="6" s="1"/>
  <c r="E94" i="6"/>
  <c r="N94" i="6" s="1"/>
  <c r="F23" i="6"/>
  <c r="O23" i="6" s="1"/>
  <c r="F37" i="6"/>
  <c r="O37" i="6" s="1"/>
  <c r="F52" i="6"/>
  <c r="O52" i="6" s="1"/>
  <c r="G36" i="6"/>
  <c r="P36" i="6" s="1"/>
  <c r="J58" i="6"/>
  <c r="S58" i="6" s="1"/>
  <c r="I32" i="6"/>
  <c r="R32" i="6" s="1"/>
  <c r="I71" i="6"/>
  <c r="R71" i="6" s="1"/>
  <c r="G12" i="6"/>
  <c r="P12" i="6" s="1"/>
  <c r="J47" i="6"/>
  <c r="S47" i="6" s="1"/>
  <c r="G52" i="6"/>
  <c r="P52" i="6" s="1"/>
  <c r="J77" i="6"/>
  <c r="S77" i="6" s="1"/>
  <c r="D102" i="6"/>
  <c r="M102" i="6" s="1"/>
  <c r="D118" i="6"/>
  <c r="M118" i="6" s="1"/>
  <c r="H133" i="6"/>
  <c r="Q133" i="6" s="1"/>
  <c r="H36" i="6"/>
  <c r="Q36" i="6" s="1"/>
  <c r="K58" i="6"/>
  <c r="T58" i="6" s="1"/>
  <c r="H71" i="6"/>
  <c r="Q71" i="6" s="1"/>
  <c r="F84" i="6"/>
  <c r="O84" i="6" s="1"/>
  <c r="K52" i="6"/>
  <c r="T52" i="6" s="1"/>
  <c r="J78" i="6"/>
  <c r="S78" i="6" s="1"/>
  <c r="J97" i="6"/>
  <c r="S97" i="6" s="1"/>
  <c r="G110" i="6"/>
  <c r="P110" i="6" s="1"/>
  <c r="E124" i="6"/>
  <c r="N124" i="6" s="1"/>
  <c r="D41" i="6"/>
  <c r="M41" i="6" s="1"/>
  <c r="F71" i="6"/>
  <c r="O71" i="6" s="1"/>
  <c r="H92" i="6"/>
  <c r="Q92" i="6" s="1"/>
  <c r="F107" i="6"/>
  <c r="O107" i="6" s="1"/>
  <c r="K119" i="6"/>
  <c r="T119" i="6" s="1"/>
  <c r="I132" i="6"/>
  <c r="R132" i="6" s="1"/>
  <c r="H144" i="6"/>
  <c r="Q144" i="6" s="1"/>
  <c r="H154" i="6"/>
  <c r="Q154" i="6" s="1"/>
  <c r="H163" i="6"/>
  <c r="Q163" i="6" s="1"/>
  <c r="H173" i="6"/>
  <c r="Q173" i="6" s="1"/>
  <c r="G22" i="6"/>
  <c r="P22" i="6" s="1"/>
  <c r="I59" i="6"/>
  <c r="R59" i="6" s="1"/>
  <c r="E85" i="6"/>
  <c r="N85" i="6" s="1"/>
  <c r="K20" i="6"/>
  <c r="T20" i="6" s="1"/>
  <c r="F43" i="6"/>
  <c r="O43" i="6" s="1"/>
  <c r="G34" i="6"/>
  <c r="P34" i="6" s="1"/>
  <c r="J65" i="6"/>
  <c r="S65" i="6" s="1"/>
  <c r="J82" i="6"/>
  <c r="S82" i="6" s="1"/>
  <c r="D100" i="6"/>
  <c r="M100" i="6" s="1"/>
  <c r="H112" i="6"/>
  <c r="Q112" i="6" s="1"/>
  <c r="D125" i="6"/>
  <c r="M125" i="6" s="1"/>
  <c r="D138" i="6"/>
  <c r="M138" i="6" s="1"/>
  <c r="H32" i="6"/>
  <c r="Q32" i="6" s="1"/>
  <c r="H52" i="6"/>
  <c r="Q52" i="6" s="1"/>
  <c r="K65" i="6"/>
  <c r="T65" i="6" s="1"/>
  <c r="H78" i="6"/>
  <c r="Q78" i="6" s="1"/>
  <c r="K35" i="6"/>
  <c r="T35" i="6" s="1"/>
  <c r="G67" i="6"/>
  <c r="P67" i="6" s="1"/>
  <c r="H90" i="6"/>
  <c r="Q90" i="6" s="1"/>
  <c r="J104" i="6"/>
  <c r="S104" i="6" s="1"/>
  <c r="G118" i="6"/>
  <c r="P118" i="6" s="1"/>
  <c r="I36" i="6"/>
  <c r="R36" i="6" s="1"/>
  <c r="I91" i="6"/>
  <c r="R91" i="6" s="1"/>
  <c r="J49" i="6"/>
  <c r="S49" i="6" s="1"/>
  <c r="G71" i="6"/>
  <c r="P71" i="6" s="1"/>
  <c r="D103" i="6"/>
  <c r="M103" i="6" s="1"/>
  <c r="H128" i="6"/>
  <c r="Q128" i="6" s="1"/>
  <c r="H38" i="6"/>
  <c r="Q38" i="6" s="1"/>
  <c r="F70" i="6"/>
  <c r="O70" i="6" s="1"/>
  <c r="K47" i="6"/>
  <c r="T47" i="6" s="1"/>
  <c r="K95" i="6"/>
  <c r="T95" i="6" s="1"/>
  <c r="J121" i="6"/>
  <c r="S121" i="6" s="1"/>
  <c r="D48" i="6"/>
  <c r="M48" i="6" s="1"/>
  <c r="H26" i="6"/>
  <c r="Q26" i="6" s="1"/>
  <c r="E43" i="6"/>
  <c r="N43" i="6" s="1"/>
  <c r="E73" i="6"/>
  <c r="N73" i="6" s="1"/>
  <c r="K18" i="6"/>
  <c r="T18" i="6" s="1"/>
  <c r="J43" i="6"/>
  <c r="S43" i="6" s="1"/>
  <c r="G40" i="6"/>
  <c r="P40" i="6" s="1"/>
  <c r="J79" i="6"/>
  <c r="S79" i="6" s="1"/>
  <c r="H98" i="6"/>
  <c r="Q98" i="6" s="1"/>
  <c r="H115" i="6"/>
  <c r="Q115" i="6" s="1"/>
  <c r="H134" i="6"/>
  <c r="Q134" i="6" s="1"/>
  <c r="D28" i="6"/>
  <c r="M28" i="6" s="1"/>
  <c r="J30" i="6"/>
  <c r="S30" i="6" s="1"/>
  <c r="I64" i="6"/>
  <c r="R64" i="6" s="1"/>
  <c r="E86" i="6"/>
  <c r="N86" i="6" s="1"/>
  <c r="I19" i="6"/>
  <c r="R19" i="6" s="1"/>
  <c r="F42" i="6"/>
  <c r="O42" i="6" s="1"/>
  <c r="G18" i="6"/>
  <c r="P18" i="6" s="1"/>
  <c r="D55" i="6"/>
  <c r="M55" i="6" s="1"/>
  <c r="E41" i="6"/>
  <c r="N41" i="6" s="1"/>
  <c r="I89" i="6"/>
  <c r="R89" i="6" s="1"/>
  <c r="J37" i="6"/>
  <c r="S37" i="6" s="1"/>
  <c r="G59" i="6"/>
  <c r="P59" i="6" s="1"/>
  <c r="G90" i="6"/>
  <c r="P90" i="6" s="1"/>
  <c r="H114" i="6"/>
  <c r="Q114" i="6" s="1"/>
  <c r="D140" i="6"/>
  <c r="M140" i="6" s="1"/>
  <c r="H46" i="6"/>
  <c r="Q46" i="6" s="1"/>
  <c r="K67" i="6"/>
  <c r="T67" i="6" s="1"/>
  <c r="G20" i="6"/>
  <c r="P20" i="6" s="1"/>
  <c r="D66" i="6"/>
  <c r="M66" i="6" s="1"/>
  <c r="F94" i="6"/>
  <c r="O94" i="6" s="1"/>
  <c r="E114" i="6"/>
  <c r="N114" i="6" s="1"/>
  <c r="K17" i="6"/>
  <c r="T17" i="6" s="1"/>
  <c r="K64" i="6"/>
  <c r="T64" i="6" s="1"/>
  <c r="D97" i="6"/>
  <c r="M97" i="6" s="1"/>
  <c r="I113" i="6"/>
  <c r="R113" i="6" s="1"/>
  <c r="K128" i="6"/>
  <c r="T128" i="6" s="1"/>
  <c r="H146" i="6"/>
  <c r="Q146" i="6" s="1"/>
  <c r="H158" i="6"/>
  <c r="Q158" i="6" s="1"/>
  <c r="H170" i="6"/>
  <c r="Q170" i="6" s="1"/>
  <c r="E34" i="6"/>
  <c r="N34" i="6" s="1"/>
  <c r="E72" i="6"/>
  <c r="N72" i="6" s="1"/>
  <c r="G13" i="6"/>
  <c r="P13" i="6" s="1"/>
  <c r="F48" i="6"/>
  <c r="O48" i="6" s="1"/>
  <c r="G53" i="6"/>
  <c r="P53" i="6" s="1"/>
  <c r="G78" i="6"/>
  <c r="P78" i="6" s="1"/>
  <c r="H102" i="6"/>
  <c r="Q102" i="6" s="1"/>
  <c r="D119" i="6"/>
  <c r="M119" i="6" s="1"/>
  <c r="D134" i="6"/>
  <c r="M134" i="6" s="1"/>
  <c r="H37" i="6"/>
  <c r="Q37" i="6" s="1"/>
  <c r="H59" i="6"/>
  <c r="Q59" i="6" s="1"/>
  <c r="K74" i="6"/>
  <c r="T74" i="6" s="1"/>
  <c r="K44" i="6"/>
  <c r="T44" i="6" s="1"/>
  <c r="D80" i="6"/>
  <c r="M80" i="6" s="1"/>
  <c r="E102" i="6"/>
  <c r="N102" i="6" s="1"/>
  <c r="E121" i="6"/>
  <c r="N121" i="6" s="1"/>
  <c r="E68" i="6"/>
  <c r="N68" i="6" s="1"/>
  <c r="J40" i="6"/>
  <c r="S40" i="6" s="1"/>
  <c r="D79" i="6"/>
  <c r="M79" i="6" s="1"/>
  <c r="D116" i="6"/>
  <c r="M116" i="6" s="1"/>
  <c r="I28" i="6"/>
  <c r="R28" i="6" s="1"/>
  <c r="H76" i="6"/>
  <c r="Q76" i="6" s="1"/>
  <c r="D76" i="6"/>
  <c r="M76" i="6" s="1"/>
  <c r="G115" i="6"/>
  <c r="P115" i="6" s="1"/>
  <c r="K59" i="6"/>
  <c r="T59" i="6" s="1"/>
  <c r="J90" i="6"/>
  <c r="S90" i="6" s="1"/>
  <c r="F109" i="6"/>
  <c r="O109" i="6" s="1"/>
  <c r="K126" i="6"/>
  <c r="T126" i="6" s="1"/>
  <c r="H143" i="6"/>
  <c r="Q143" i="6" s="1"/>
  <c r="D156" i="6"/>
  <c r="M156" i="6" s="1"/>
  <c r="D169" i="6"/>
  <c r="M169" i="6" s="1"/>
  <c r="J14" i="6"/>
  <c r="S14" i="6" s="1"/>
  <c r="D83" i="6"/>
  <c r="M83" i="6" s="1"/>
  <c r="E113" i="6"/>
  <c r="N113" i="6" s="1"/>
  <c r="J134" i="6"/>
  <c r="S134" i="6" s="1"/>
  <c r="J149" i="6"/>
  <c r="S149" i="6" s="1"/>
  <c r="G162" i="6"/>
  <c r="P162" i="6" s="1"/>
  <c r="E175" i="6"/>
  <c r="N175" i="6" s="1"/>
  <c r="G102" i="6"/>
  <c r="P102" i="6" s="1"/>
  <c r="G144" i="6"/>
  <c r="P144" i="6" s="1"/>
  <c r="E169" i="6"/>
  <c r="N169" i="6" s="1"/>
  <c r="K71" i="6"/>
  <c r="T71" i="6" s="1"/>
  <c r="K130" i="6"/>
  <c r="T130" i="6" s="1"/>
  <c r="F160" i="6"/>
  <c r="O160" i="6" s="1"/>
  <c r="H10" i="6"/>
  <c r="Q10" i="6" s="1"/>
  <c r="H79" i="6"/>
  <c r="Q79" i="6" s="1"/>
  <c r="K110" i="6"/>
  <c r="T110" i="6" s="1"/>
  <c r="E134" i="6"/>
  <c r="N134" i="6" s="1"/>
  <c r="F149" i="6"/>
  <c r="O149" i="6" s="1"/>
  <c r="K161" i="6"/>
  <c r="T161" i="6" s="1"/>
  <c r="I174" i="6"/>
  <c r="R174" i="6" s="1"/>
  <c r="G25" i="6"/>
  <c r="P25" i="6" s="1"/>
  <c r="F89" i="6"/>
  <c r="O89" i="6" s="1"/>
  <c r="G133" i="6"/>
  <c r="P133" i="6" s="1"/>
  <c r="G161" i="6"/>
  <c r="P161" i="6" s="1"/>
  <c r="F17" i="6"/>
  <c r="O17" i="6" s="1"/>
  <c r="E82" i="6"/>
  <c r="N82" i="6" s="1"/>
  <c r="F41" i="6"/>
  <c r="O41" i="6" s="1"/>
  <c r="J62" i="6"/>
  <c r="S62" i="6" s="1"/>
  <c r="G97" i="6"/>
  <c r="P97" i="6" s="1"/>
  <c r="D124" i="6"/>
  <c r="M124" i="6" s="1"/>
  <c r="K29" i="6"/>
  <c r="T29" i="6" s="1"/>
  <c r="H64" i="6"/>
  <c r="Q64" i="6" s="1"/>
  <c r="G30" i="6"/>
  <c r="P30" i="6" s="1"/>
  <c r="J88" i="6"/>
  <c r="S88" i="6" s="1"/>
  <c r="E116" i="6"/>
  <c r="N116" i="6" s="1"/>
  <c r="D38" i="6"/>
  <c r="M38" i="6" s="1"/>
  <c r="K78" i="6"/>
  <c r="T78" i="6" s="1"/>
  <c r="F102" i="6"/>
  <c r="O102" i="6" s="1"/>
  <c r="F119" i="6"/>
  <c r="O119" i="6" s="1"/>
  <c r="K136" i="6"/>
  <c r="T136" i="6" s="1"/>
  <c r="H150" i="6"/>
  <c r="Q150" i="6" s="1"/>
  <c r="D163" i="6"/>
  <c r="M163" i="6" s="1"/>
  <c r="H175" i="6"/>
  <c r="Q175" i="6" s="1"/>
  <c r="G60" i="6"/>
  <c r="P60" i="6" s="1"/>
  <c r="J101" i="6"/>
  <c r="S101" i="6" s="1"/>
  <c r="E127" i="6"/>
  <c r="N127" i="6" s="1"/>
  <c r="E144" i="6"/>
  <c r="N144" i="6" s="1"/>
  <c r="J156" i="6"/>
  <c r="S156" i="6" s="1"/>
  <c r="G169" i="6"/>
  <c r="P169" i="6" s="1"/>
  <c r="H181" i="6"/>
  <c r="Q181" i="6" s="1"/>
  <c r="E74" i="6"/>
  <c r="N74" i="6" s="1"/>
  <c r="J55" i="6"/>
  <c r="S55" i="6" s="1"/>
  <c r="H119" i="6"/>
  <c r="Q119" i="6" s="1"/>
  <c r="F60" i="6"/>
  <c r="O60" i="6" s="1"/>
  <c r="G82" i="6"/>
  <c r="P82" i="6" s="1"/>
  <c r="K26" i="6"/>
  <c r="T26" i="6" s="1"/>
  <c r="I98" i="6"/>
  <c r="R98" i="6" s="1"/>
  <c r="F133" i="6"/>
  <c r="O133" i="6" s="1"/>
  <c r="D161" i="6"/>
  <c r="M161" i="6" s="1"/>
  <c r="K48" i="6"/>
  <c r="T48" i="6" s="1"/>
  <c r="E122" i="6"/>
  <c r="N122" i="6" s="1"/>
  <c r="J154" i="6"/>
  <c r="S154" i="6" s="1"/>
  <c r="D180" i="6"/>
  <c r="M180" i="6" s="1"/>
  <c r="I140" i="6"/>
  <c r="R140" i="6" s="1"/>
  <c r="E174" i="6"/>
  <c r="N174" i="6" s="1"/>
  <c r="K108" i="6"/>
  <c r="T108" i="6" s="1"/>
  <c r="I156" i="6"/>
  <c r="R156" i="6" s="1"/>
  <c r="F29" i="6"/>
  <c r="O29" i="6" s="1"/>
  <c r="I100" i="6"/>
  <c r="R100" i="6" s="1"/>
  <c r="F132" i="6"/>
  <c r="O132" i="6" s="1"/>
  <c r="F151" i="6"/>
  <c r="O151" i="6" s="1"/>
  <c r="K168" i="6"/>
  <c r="T168" i="6" s="1"/>
  <c r="F10" i="6"/>
  <c r="O10" i="6" s="1"/>
  <c r="H95" i="6"/>
  <c r="Q95" i="6" s="1"/>
  <c r="E150" i="6"/>
  <c r="N150" i="6" s="1"/>
  <c r="J181" i="6"/>
  <c r="S181" i="6" s="1"/>
  <c r="I102" i="6"/>
  <c r="R102" i="6" s="1"/>
  <c r="I144" i="6"/>
  <c r="R144" i="6" s="1"/>
  <c r="K169" i="6"/>
  <c r="T169" i="6" s="1"/>
  <c r="I175" i="6"/>
  <c r="R175" i="6" s="1"/>
  <c r="I109" i="6"/>
  <c r="R109" i="6" s="1"/>
  <c r="I148" i="6"/>
  <c r="R148" i="6" s="1"/>
  <c r="I169" i="6"/>
  <c r="R169" i="6" s="1"/>
  <c r="G86" i="6"/>
  <c r="P86" i="6" s="1"/>
  <c r="G151" i="6"/>
  <c r="P151" i="6" s="1"/>
  <c r="F68" i="6"/>
  <c r="O68" i="6" s="1"/>
  <c r="F152" i="6"/>
  <c r="O152" i="6" s="1"/>
  <c r="D13" i="6"/>
  <c r="M13" i="6" s="1"/>
  <c r="J44" i="6"/>
  <c r="S44" i="6" s="1"/>
  <c r="D126" i="6"/>
  <c r="M126" i="6" s="1"/>
  <c r="G91" i="6"/>
  <c r="P91" i="6" s="1"/>
  <c r="G94" i="6"/>
  <c r="P94" i="6" s="1"/>
  <c r="H157" i="6"/>
  <c r="Q157" i="6" s="1"/>
  <c r="J115" i="6"/>
  <c r="S115" i="6" s="1"/>
  <c r="G176" i="6"/>
  <c r="P176" i="6" s="1"/>
  <c r="G170" i="6"/>
  <c r="P170" i="6" s="1"/>
  <c r="K143" i="6"/>
  <c r="T143" i="6" s="1"/>
  <c r="F83" i="6"/>
  <c r="O83" i="6" s="1"/>
  <c r="K144" i="6"/>
  <c r="T144" i="6" s="1"/>
  <c r="I179" i="6"/>
  <c r="R179" i="6" s="1"/>
  <c r="H50" i="6"/>
  <c r="Q50" i="6" s="1"/>
  <c r="F31" i="6"/>
  <c r="O31" i="6" s="1"/>
  <c r="D137" i="6"/>
  <c r="M137" i="6" s="1"/>
  <c r="H124" i="6"/>
  <c r="Q124" i="6" s="1"/>
  <c r="D112" i="6"/>
  <c r="M112" i="6" s="1"/>
  <c r="D98" i="6"/>
  <c r="M98" i="6" s="1"/>
  <c r="D82" i="6"/>
  <c r="M82" i="6" s="1"/>
  <c r="D65" i="6"/>
  <c r="M65" i="6" s="1"/>
  <c r="G32" i="6"/>
  <c r="P32" i="6" s="1"/>
  <c r="J42" i="6"/>
  <c r="S42" i="6" s="1"/>
  <c r="F20" i="6"/>
  <c r="O20" i="6" s="1"/>
  <c r="E84" i="6"/>
  <c r="N84" i="6" s="1"/>
  <c r="I58" i="6"/>
  <c r="R58" i="6" s="1"/>
  <c r="J20" i="6"/>
  <c r="S20" i="6" s="1"/>
  <c r="G61" i="6"/>
  <c r="P61" i="6" s="1"/>
  <c r="G46" i="6"/>
  <c r="P46" i="6" s="1"/>
  <c r="J24" i="6"/>
  <c r="S24" i="6" s="1"/>
  <c r="F49" i="6"/>
  <c r="O49" i="6" s="1"/>
  <c r="F40" i="6"/>
  <c r="O40" i="6" s="1"/>
  <c r="I29" i="6"/>
  <c r="R29" i="6" s="1"/>
  <c r="G16" i="6"/>
  <c r="P16" i="6" s="1"/>
  <c r="E91" i="6"/>
  <c r="N91" i="6" s="1"/>
  <c r="E80" i="6"/>
  <c r="N80" i="6" s="1"/>
  <c r="E67" i="6"/>
  <c r="N67" i="6" s="1"/>
  <c r="E53" i="6"/>
  <c r="N53" i="6" s="1"/>
  <c r="E36" i="6"/>
  <c r="N36" i="6" s="1"/>
  <c r="F12" i="6"/>
  <c r="O12" i="6" s="1"/>
  <c r="D23" i="6"/>
  <c r="M23" i="6" s="1"/>
  <c r="H139" i="6"/>
  <c r="Q139" i="6" s="1"/>
  <c r="H130" i="6"/>
  <c r="Q130" i="6" s="1"/>
  <c r="H120" i="6"/>
  <c r="Q120" i="6" s="1"/>
  <c r="H110" i="6"/>
  <c r="Q110" i="6" s="1"/>
  <c r="H101" i="6"/>
  <c r="Q101" i="6" s="1"/>
  <c r="J89" i="6"/>
  <c r="S89" i="6" s="1"/>
  <c r="D77" i="6"/>
  <c r="M77" i="6" s="1"/>
  <c r="D58" i="6"/>
  <c r="M58" i="6" s="1"/>
  <c r="G35" i="6"/>
  <c r="P35" i="6" s="1"/>
  <c r="J50" i="6"/>
  <c r="S50" i="6" s="1"/>
  <c r="J36" i="6"/>
  <c r="S36" i="6" s="1"/>
  <c r="I22" i="6"/>
  <c r="R22" i="6" s="1"/>
  <c r="I92" i="6"/>
  <c r="R92" i="6" s="1"/>
  <c r="I76" i="6"/>
  <c r="R76" i="6" s="1"/>
  <c r="E60" i="6"/>
  <c r="N60" i="6" s="1"/>
  <c r="I38" i="6"/>
  <c r="R38" i="6" s="1"/>
  <c r="I13" i="6"/>
  <c r="R13" i="6" s="1"/>
  <c r="D11" i="6"/>
  <c r="M11" i="6" s="1"/>
  <c r="G73" i="6"/>
  <c r="P73" i="6" s="1"/>
  <c r="J60" i="6"/>
  <c r="S60" i="6" s="1"/>
  <c r="G44" i="6"/>
  <c r="P44" i="6" s="1"/>
  <c r="G23" i="6"/>
  <c r="P23" i="6" s="1"/>
  <c r="J48" i="6"/>
  <c r="S48" i="6" s="1"/>
  <c r="J38" i="6"/>
  <c r="S38" i="6" s="1"/>
  <c r="K28" i="6"/>
  <c r="T28" i="6" s="1"/>
  <c r="G14" i="6"/>
  <c r="P14" i="6" s="1"/>
  <c r="I90" i="6"/>
  <c r="R90" i="6" s="1"/>
  <c r="E79" i="6"/>
  <c r="N79" i="6" s="1"/>
  <c r="I66" i="6"/>
  <c r="R66" i="6" s="1"/>
  <c r="I52" i="6"/>
  <c r="R52" i="6" s="1"/>
  <c r="I34" i="6"/>
  <c r="R34" i="6" s="1"/>
  <c r="I17" i="6"/>
  <c r="R17" i="6" s="1"/>
  <c r="H22" i="6"/>
  <c r="Q22" i="6" s="1"/>
  <c r="O352" i="6" l="1"/>
  <c r="S352" i="6"/>
  <c r="T352" i="6"/>
  <c r="N352" i="6"/>
  <c r="P352" i="6"/>
  <c r="R184" i="6"/>
  <c r="R352" i="6" s="1"/>
  <c r="M184" i="6"/>
  <c r="M352" i="6" s="1"/>
  <c r="Q184" i="6"/>
  <c r="Q352" i="6" s="1"/>
  <c r="M353" i="6" l="1"/>
  <c r="D44" i="3" s="1"/>
  <c r="D46" i="3" s="1"/>
  <c r="D35" i="3" s="1"/>
</calcChain>
</file>

<file path=xl/sharedStrings.xml><?xml version="1.0" encoding="utf-8"?>
<sst xmlns="http://schemas.openxmlformats.org/spreadsheetml/2006/main" count="297" uniqueCount="133">
  <si>
    <t>役職手当</t>
    <rPh sb="0" eb="2">
      <t>ヤクショク</t>
    </rPh>
    <rPh sb="2" eb="4">
      <t>テアテ</t>
    </rPh>
    <phoneticPr fontId="1"/>
  </si>
  <si>
    <t>家族手当</t>
    <rPh sb="0" eb="2">
      <t>カゾク</t>
    </rPh>
    <rPh sb="2" eb="4">
      <t>テアテ</t>
    </rPh>
    <phoneticPr fontId="1"/>
  </si>
  <si>
    <t>住宅手当</t>
    <rPh sb="0" eb="2">
      <t>ジュウタク</t>
    </rPh>
    <rPh sb="2" eb="4">
      <t>テアテ</t>
    </rPh>
    <phoneticPr fontId="1"/>
  </si>
  <si>
    <t>残業手当</t>
    <rPh sb="0" eb="2">
      <t>ザンギョウ</t>
    </rPh>
    <rPh sb="2" eb="4">
      <t>テアテ</t>
    </rPh>
    <phoneticPr fontId="1"/>
  </si>
  <si>
    <t>雇用保険</t>
    <rPh sb="0" eb="2">
      <t>コヨウ</t>
    </rPh>
    <rPh sb="2" eb="4">
      <t>ホケン</t>
    </rPh>
    <phoneticPr fontId="1"/>
  </si>
  <si>
    <t>社会保険合計</t>
    <rPh sb="0" eb="2">
      <t>シャカイ</t>
    </rPh>
    <rPh sb="2" eb="4">
      <t>ホケン</t>
    </rPh>
    <rPh sb="4" eb="6">
      <t>ゴウケイ</t>
    </rPh>
    <phoneticPr fontId="1"/>
  </si>
  <si>
    <t>所得税</t>
    <rPh sb="0" eb="3">
      <t>ショトクゼイ</t>
    </rPh>
    <phoneticPr fontId="1"/>
  </si>
  <si>
    <t>１．条件</t>
    <rPh sb="2" eb="4">
      <t>ジョウケン</t>
    </rPh>
    <phoneticPr fontId="1"/>
  </si>
  <si>
    <t>扶養親族等の数</t>
    <rPh sb="0" eb="2">
      <t>フヨウ</t>
    </rPh>
    <rPh sb="2" eb="4">
      <t>シンゾク</t>
    </rPh>
    <rPh sb="4" eb="5">
      <t>トウ</t>
    </rPh>
    <rPh sb="6" eb="7">
      <t>カズ</t>
    </rPh>
    <phoneticPr fontId="1"/>
  </si>
  <si>
    <t>２．収入の部</t>
    <rPh sb="2" eb="4">
      <t>シュウニュウ</t>
    </rPh>
    <rPh sb="5" eb="6">
      <t>ブ</t>
    </rPh>
    <phoneticPr fontId="1"/>
  </si>
  <si>
    <t>総支給額</t>
    <rPh sb="0" eb="1">
      <t>ソウ</t>
    </rPh>
    <rPh sb="1" eb="4">
      <t>シキュウガク</t>
    </rPh>
    <phoneticPr fontId="1"/>
  </si>
  <si>
    <t>円</t>
  </si>
  <si>
    <t>円</t>
    <rPh sb="0" eb="1">
      <t>エン</t>
    </rPh>
    <phoneticPr fontId="1"/>
  </si>
  <si>
    <t>（課税額</t>
    <rPh sb="1" eb="4">
      <t>カゼイガク</t>
    </rPh>
    <phoneticPr fontId="1"/>
  </si>
  <si>
    <t>非課税額</t>
    <rPh sb="0" eb="3">
      <t>ヒカゼイ</t>
    </rPh>
    <rPh sb="3" eb="4">
      <t>ガク</t>
    </rPh>
    <phoneticPr fontId="1"/>
  </si>
  <si>
    <t>標準報酬月額</t>
    <rPh sb="0" eb="2">
      <t>ヒョウジュン</t>
    </rPh>
    <rPh sb="2" eb="4">
      <t>ホウシュウ</t>
    </rPh>
    <rPh sb="4" eb="6">
      <t>ゲツガク</t>
    </rPh>
    <phoneticPr fontId="1"/>
  </si>
  <si>
    <t>　【内訳】</t>
    <rPh sb="2" eb="4">
      <t>ウチワケ</t>
    </rPh>
    <phoneticPr fontId="1"/>
  </si>
  <si>
    <t>厚生年金保険</t>
    <rPh sb="0" eb="2">
      <t>コウセイ</t>
    </rPh>
    <rPh sb="2" eb="4">
      <t>ネンキン</t>
    </rPh>
    <rPh sb="4" eb="6">
      <t>ホケン</t>
    </rPh>
    <phoneticPr fontId="1"/>
  </si>
  <si>
    <t>介護保険</t>
    <rPh sb="0" eb="2">
      <t>カイゴ</t>
    </rPh>
    <rPh sb="2" eb="4">
      <t>ホケン</t>
    </rPh>
    <phoneticPr fontId="1"/>
  </si>
  <si>
    <t>（労働者・事業主　折半）</t>
    <rPh sb="1" eb="4">
      <t>ロウドウシャ</t>
    </rPh>
    <rPh sb="5" eb="8">
      <t>ジギョウヌシ</t>
    </rPh>
    <rPh sb="9" eb="11">
      <t>セッパン</t>
    </rPh>
    <phoneticPr fontId="1"/>
  </si>
  <si>
    <t>通勤手当（非課税）</t>
    <rPh sb="0" eb="2">
      <t>ツウキン</t>
    </rPh>
    <rPh sb="2" eb="4">
      <t>テアテ</t>
    </rPh>
    <rPh sb="5" eb="8">
      <t>ヒカゼイ</t>
    </rPh>
    <phoneticPr fontId="1"/>
  </si>
  <si>
    <t>歳</t>
    <rPh sb="0" eb="1">
      <t>サイ</t>
    </rPh>
    <phoneticPr fontId="1"/>
  </si>
  <si>
    <t>合計</t>
    <rPh sb="0" eb="2">
      <t>ゴウケイ</t>
    </rPh>
    <phoneticPr fontId="1"/>
  </si>
  <si>
    <t>課税対象額</t>
    <rPh sb="0" eb="2">
      <t>カゼイ</t>
    </rPh>
    <rPh sb="2" eb="4">
      <t>タイショウ</t>
    </rPh>
    <rPh sb="4" eb="5">
      <t>ガク</t>
    </rPh>
    <phoneticPr fontId="1"/>
  </si>
  <si>
    <t>（課税額　－　社会保険合計）</t>
    <rPh sb="1" eb="4">
      <t>カゼイガク</t>
    </rPh>
    <rPh sb="7" eb="9">
      <t>シャカイ</t>
    </rPh>
    <rPh sb="9" eb="11">
      <t>ホケン</t>
    </rPh>
    <rPh sb="11" eb="13">
      <t>ゴウケイ</t>
    </rPh>
    <phoneticPr fontId="1"/>
  </si>
  <si>
    <t>税金控除額計</t>
    <rPh sb="0" eb="2">
      <t>ゼイキン</t>
    </rPh>
    <rPh sb="2" eb="4">
      <t>コウジョ</t>
    </rPh>
    <rPh sb="4" eb="5">
      <t>ガク</t>
    </rPh>
    <rPh sb="5" eb="6">
      <t>ケイ</t>
    </rPh>
    <phoneticPr fontId="1"/>
  </si>
  <si>
    <t>控除合計額</t>
    <rPh sb="0" eb="2">
      <t>コウジョ</t>
    </rPh>
    <rPh sb="2" eb="4">
      <t>ゴウケイ</t>
    </rPh>
    <rPh sb="4" eb="5">
      <t>ガク</t>
    </rPh>
    <phoneticPr fontId="1"/>
  </si>
  <si>
    <t>給与所得の源泉徴収税額表（平成29年分）</t>
    <rPh sb="18" eb="19">
      <t>ブン</t>
    </rPh>
    <phoneticPr fontId="6"/>
  </si>
  <si>
    <r>
      <t>月　額　表</t>
    </r>
    <r>
      <rPr>
        <sz val="14"/>
        <color indexed="8"/>
        <rFont val="ＭＳ Ｐゴシック"/>
        <family val="3"/>
        <charset val="128"/>
      </rPr>
      <t>（平成24年３月31日財務省告示第115号別表第一</t>
    </r>
    <r>
      <rPr>
        <sz val="12"/>
        <color indexed="8"/>
        <rFont val="ＭＳ Ｐゴシック"/>
        <family val="3"/>
        <charset val="128"/>
      </rPr>
      <t>（平成28年３月31日財務省告示第105号改正）</t>
    </r>
    <r>
      <rPr>
        <sz val="14"/>
        <color indexed="8"/>
        <rFont val="ＭＳ Ｐゴシック"/>
        <family val="3"/>
        <charset val="128"/>
      </rPr>
      <t>）</t>
    </r>
    <rPh sb="0" eb="1">
      <t>ツキ</t>
    </rPh>
    <rPh sb="2" eb="3">
      <t>ガク</t>
    </rPh>
    <rPh sb="4" eb="5">
      <t>ヒョウ</t>
    </rPh>
    <rPh sb="6" eb="8">
      <t>ヘイセイ</t>
    </rPh>
    <rPh sb="10" eb="11">
      <t>ネン</t>
    </rPh>
    <rPh sb="12" eb="13">
      <t>ガツ</t>
    </rPh>
    <rPh sb="15" eb="16">
      <t>ニチ</t>
    </rPh>
    <rPh sb="16" eb="19">
      <t>ザイムショウ</t>
    </rPh>
    <rPh sb="19" eb="21">
      <t>コクジ</t>
    </rPh>
    <rPh sb="21" eb="22">
      <t>ダイ</t>
    </rPh>
    <rPh sb="25" eb="26">
      <t>ゴウ</t>
    </rPh>
    <rPh sb="26" eb="28">
      <t>ベッピョウ</t>
    </rPh>
    <rPh sb="28" eb="30">
      <t>ダイイチ</t>
    </rPh>
    <rPh sb="31" eb="33">
      <t>ヘイセイ</t>
    </rPh>
    <rPh sb="35" eb="36">
      <t>ネン</t>
    </rPh>
    <rPh sb="37" eb="38">
      <t>ガツ</t>
    </rPh>
    <rPh sb="40" eb="41">
      <t>ニチ</t>
    </rPh>
    <rPh sb="41" eb="44">
      <t>ザイムショウ</t>
    </rPh>
    <rPh sb="44" eb="46">
      <t>コクジ</t>
    </rPh>
    <rPh sb="46" eb="47">
      <t>ダイ</t>
    </rPh>
    <rPh sb="50" eb="51">
      <t>ゴウ</t>
    </rPh>
    <rPh sb="51" eb="53">
      <t>カイセイ</t>
    </rPh>
    <phoneticPr fontId="6"/>
  </si>
  <si>
    <t xml:space="preserve">   その月の社会保</t>
  </si>
  <si>
    <t>甲</t>
  </si>
  <si>
    <t>　</t>
  </si>
  <si>
    <t xml:space="preserve">   険料等控除後の</t>
    <rPh sb="5" eb="6">
      <t>トウ</t>
    </rPh>
    <phoneticPr fontId="6"/>
  </si>
  <si>
    <t>扶        養        親        族        等        の        数</t>
  </si>
  <si>
    <t>乙</t>
  </si>
  <si>
    <t xml:space="preserve">   給与等の金額</t>
    <rPh sb="3" eb="5">
      <t>キュウヨ</t>
    </rPh>
    <phoneticPr fontId="6"/>
  </si>
  <si>
    <t>0  人</t>
  </si>
  <si>
    <t>1  人</t>
  </si>
  <si>
    <t>2  人</t>
  </si>
  <si>
    <t>3  人</t>
  </si>
  <si>
    <t>4  人</t>
  </si>
  <si>
    <t>5  人</t>
  </si>
  <si>
    <t>6  人</t>
  </si>
  <si>
    <t>7  人</t>
  </si>
  <si>
    <t>以  上</t>
  </si>
  <si>
    <t>未  満</t>
  </si>
  <si>
    <t>税                                            額</t>
  </si>
  <si>
    <t>税  額</t>
  </si>
  <si>
    <t>円未満</t>
  </si>
  <si>
    <t>その月の社会保険料等控除後の給与等の金額の3.063％に相当する金額</t>
    <phoneticPr fontId="6"/>
  </si>
  <si>
    <t>860,000円</t>
    <rPh sb="7" eb="8">
      <t>エン</t>
    </rPh>
    <phoneticPr fontId="6"/>
  </si>
  <si>
    <t>860,000円を超え</t>
    <phoneticPr fontId="6"/>
  </si>
  <si>
    <t>320,900円に、その月の社会保険料等控除後の給与等の金額のうち860,000円を超える金額の40.84％に相当する金額を加算した金額</t>
    <phoneticPr fontId="6"/>
  </si>
  <si>
    <t>860,000円の場合の税額に、その月の社会保険料等控除後の給与等の金額のうち</t>
    <rPh sb="25" eb="26">
      <t>トウ</t>
    </rPh>
    <phoneticPr fontId="6"/>
  </si>
  <si>
    <t>970,000円に満た</t>
    <phoneticPr fontId="6"/>
  </si>
  <si>
    <t>860,000円を超える金額の23.483％に相当する金額を加算した金額</t>
    <phoneticPr fontId="6"/>
  </si>
  <si>
    <t xml:space="preserve"> ない金額</t>
  </si>
  <si>
    <t xml:space="preserve"> </t>
  </si>
  <si>
    <t>円</t>
    <rPh sb="0" eb="1">
      <t>エン</t>
    </rPh>
    <phoneticPr fontId="6"/>
  </si>
  <si>
    <t>970,000円</t>
    <rPh sb="7" eb="8">
      <t>エン</t>
    </rPh>
    <phoneticPr fontId="6"/>
  </si>
  <si>
    <t>970,000円を超え</t>
    <phoneticPr fontId="6"/>
  </si>
  <si>
    <t>970,000円の場合の税額に、その月の社会保険料等控除後の給与等の金額のうち</t>
    <rPh sb="25" eb="26">
      <t>トウ</t>
    </rPh>
    <phoneticPr fontId="6"/>
  </si>
  <si>
    <t>1,720,000円に満た</t>
    <phoneticPr fontId="6"/>
  </si>
  <si>
    <t>970,000円を超える金額の33.693％に相当する金額を加算した金額</t>
    <phoneticPr fontId="6"/>
  </si>
  <si>
    <t>1,720,000円</t>
    <rPh sb="9" eb="10">
      <t>エン</t>
    </rPh>
    <phoneticPr fontId="6"/>
  </si>
  <si>
    <t>672,200円に、その月の社会保険料等控除後の給与等の金額のうち1,720,000円を超える金額の45.945％に相当する金額を加算した金額</t>
    <phoneticPr fontId="6"/>
  </si>
  <si>
    <t>1,720,000円を超え</t>
    <phoneticPr fontId="6"/>
  </si>
  <si>
    <t>1,720,000円の場合の税額に、その月の社会保険料等控除後の給与等の金額のうち</t>
    <rPh sb="27" eb="28">
      <t>トウ</t>
    </rPh>
    <phoneticPr fontId="6"/>
  </si>
  <si>
    <t>3,550,000円に満た</t>
    <phoneticPr fontId="6"/>
  </si>
  <si>
    <t>1,720,000円を超える金額の40.84％に相当する金額を加算した金額</t>
    <phoneticPr fontId="6"/>
  </si>
  <si>
    <t>3,550,000円</t>
    <phoneticPr fontId="6"/>
  </si>
  <si>
    <t xml:space="preserve"> 3,550,000円を超え</t>
    <phoneticPr fontId="6"/>
  </si>
  <si>
    <t>3,550,000円の場合の税額に、その月の社会保険料等控除後の給与等の金額のうち</t>
    <rPh sb="27" eb="28">
      <t>トウ</t>
    </rPh>
    <phoneticPr fontId="6"/>
  </si>
  <si>
    <t xml:space="preserve"> る金額</t>
  </si>
  <si>
    <t>3,550,000円を超える金額の45.945％に相当する金額を加算した金額</t>
    <phoneticPr fontId="6"/>
  </si>
  <si>
    <t>従たる給与についての扶養控除等申告書が提出されている場合には、当該申告書に記載された扶養親族等の数に応じ、扶養親族等１人ごとに1,610円を、上の各欄によって求めた税額から控除した金額</t>
    <phoneticPr fontId="6"/>
  </si>
  <si>
    <t xml:space="preserve">   扶養親族等の数が7人を超える場合には、扶養親族等の数が7人の場合の税額から、その7人を超える</t>
  </si>
  <si>
    <t xml:space="preserve">   １人ごとに1,610円を控除した金額</t>
    <phoneticPr fontId="6"/>
  </si>
  <si>
    <t>(注)   この表において「扶養親族等」とは、控除対象配偶者及び控除対象扶養親族をいいます。</t>
    <rPh sb="32" eb="34">
      <t>コウジョ</t>
    </rPh>
    <rPh sb="34" eb="36">
      <t>タイショウ</t>
    </rPh>
    <phoneticPr fontId="6"/>
  </si>
  <si>
    <t>(備考）  税額の求め方は、次のとおりです。</t>
    <phoneticPr fontId="6"/>
  </si>
  <si>
    <t xml:space="preserve">   1　 「給与所得者の扶養控除等申告書」（以下この表において「扶養控除等申告書」といいます。）の提出があった人</t>
    <phoneticPr fontId="6"/>
  </si>
  <si>
    <t xml:space="preserve">     (1)  まず、その人のその月の給与等の金額から、その給与等の金額から控除される社会保険料等の金額を控除した金額を求めます。</t>
    <rPh sb="50" eb="51">
      <t>トウ</t>
    </rPh>
    <phoneticPr fontId="6"/>
  </si>
  <si>
    <t xml:space="preserve">     (2)  次に、扶養控除等申告書により申告された扶養親族等（扶養親族等が国外居住親族である場合には、親族に該当する旨を証する書類が扶養控除等申</t>
    <rPh sb="35" eb="37">
      <t>フヨウ</t>
    </rPh>
    <rPh sb="37" eb="40">
      <t>シンゾクトウ</t>
    </rPh>
    <rPh sb="41" eb="43">
      <t>コクガイ</t>
    </rPh>
    <rPh sb="43" eb="45">
      <t>キョジュウ</t>
    </rPh>
    <rPh sb="45" eb="47">
      <t>シンゾク</t>
    </rPh>
    <rPh sb="50" eb="52">
      <t>バアイ</t>
    </rPh>
    <rPh sb="55" eb="57">
      <t>シンゾク</t>
    </rPh>
    <rPh sb="58" eb="60">
      <t>ガイトウ</t>
    </rPh>
    <rPh sb="62" eb="63">
      <t>ムネ</t>
    </rPh>
    <rPh sb="64" eb="65">
      <t>ショウ</t>
    </rPh>
    <rPh sb="67" eb="69">
      <t>ショルイ</t>
    </rPh>
    <phoneticPr fontId="6"/>
  </si>
  <si>
    <t>　　　　告書に添付され、又は当該書類が扶養控除等申告書の提出の際に提示された扶養親族等に限ります。）の数が７人以下である場合には、(1)により求</t>
    <rPh sb="5" eb="6">
      <t>ショ</t>
    </rPh>
    <rPh sb="7" eb="9">
      <t>テンプ</t>
    </rPh>
    <rPh sb="12" eb="13">
      <t>マタ</t>
    </rPh>
    <rPh sb="14" eb="16">
      <t>トウガイ</t>
    </rPh>
    <rPh sb="16" eb="18">
      <t>ショルイ</t>
    </rPh>
    <rPh sb="38" eb="40">
      <t>フヨウ</t>
    </rPh>
    <rPh sb="40" eb="43">
      <t>シンゾクトウ</t>
    </rPh>
    <rPh sb="44" eb="45">
      <t>カギ</t>
    </rPh>
    <phoneticPr fontId="6"/>
  </si>
  <si>
    <t>　　　　めた金額に応じて「その月の社会保険料等控除後の給与等の金額」欄の該当する行を求め、その行と扶養親族等の数に応じた甲欄の該当欄との交わる</t>
    <phoneticPr fontId="6"/>
  </si>
  <si>
    <t xml:space="preserve">        ところに記載されている金額を求めます。これが求める税額です。</t>
    <phoneticPr fontId="6"/>
  </si>
  <si>
    <t xml:space="preserve">     (3)  扶養控除等申告書により申告された扶養親族等の数が７人を超える場合には、(1)により求めた金額に応じて、扶養親族等の数が７人であるものとし</t>
    <phoneticPr fontId="6"/>
  </si>
  <si>
    <t xml:space="preserve">        て(2)により求めた税額から、扶養親族等の数が７人を超える１人ごとに1,610円を控除した金額を求めます。これが求める税額です。</t>
    <phoneticPr fontId="6"/>
  </si>
  <si>
    <t xml:space="preserve">     (4)  (2)及び(3)の場合において、扶養控除等申告書にその人が障害者（特別障害者を含みます。）、寡婦（特別の寡婦を含みます。）、寡夫又は勤労学</t>
    <rPh sb="76" eb="78">
      <t>キンロウ</t>
    </rPh>
    <phoneticPr fontId="6"/>
  </si>
  <si>
    <t xml:space="preserve">        生に該当する旨の記載があるときは、扶養親族等の数にこれらの一に該当するごとに１人を加算した数を、扶養控除等申告書にその人の控除対象配偶</t>
    <rPh sb="69" eb="71">
      <t>コウジョ</t>
    </rPh>
    <rPh sb="71" eb="73">
      <t>タイショウ</t>
    </rPh>
    <rPh sb="73" eb="74">
      <t>クバ</t>
    </rPh>
    <phoneticPr fontId="6"/>
  </si>
  <si>
    <t xml:space="preserve">        者又は扶養親族のうちに障害者（特別障害者を含みます。）又は同居特別障害者（障害者（特別障害者を含みます。）又は同居特別障害者が国外居住</t>
    <rPh sb="45" eb="48">
      <t>ショウガイシャ</t>
    </rPh>
    <rPh sb="49" eb="51">
      <t>トクベツ</t>
    </rPh>
    <rPh sb="51" eb="54">
      <t>ショウガイシャ</t>
    </rPh>
    <rPh sb="55" eb="56">
      <t>フク</t>
    </rPh>
    <rPh sb="61" eb="62">
      <t>マタ</t>
    </rPh>
    <rPh sb="63" eb="65">
      <t>ドウキョ</t>
    </rPh>
    <rPh sb="65" eb="67">
      <t>トクベツ</t>
    </rPh>
    <rPh sb="67" eb="70">
      <t>ショウガイシャ</t>
    </rPh>
    <rPh sb="71" eb="73">
      <t>コクガイ</t>
    </rPh>
    <rPh sb="73" eb="75">
      <t>キョジュウ</t>
    </rPh>
    <phoneticPr fontId="6"/>
  </si>
  <si>
    <t>　　　　親族である場合には、親族に該当する旨を証する書類が扶養控除等申告書に添付され、又は当該書類が扶養控除等申告書の提出の際に提示された障害</t>
    <rPh sb="17" eb="19">
      <t>ガイトウ</t>
    </rPh>
    <rPh sb="21" eb="22">
      <t>ムネ</t>
    </rPh>
    <rPh sb="23" eb="24">
      <t>ショウ</t>
    </rPh>
    <rPh sb="26" eb="28">
      <t>ショルイ</t>
    </rPh>
    <rPh sb="45" eb="47">
      <t>トウガイ</t>
    </rPh>
    <rPh sb="47" eb="49">
      <t>ショルイ</t>
    </rPh>
    <rPh sb="69" eb="71">
      <t>ショウガイ</t>
    </rPh>
    <phoneticPr fontId="6"/>
  </si>
  <si>
    <t>　　　　者（特別障害者を含みます。）又は同居特別障害者に限ります。）に該当する人がいる旨の記載があるときは、扶養親族等の数にこれらの一に該当す</t>
    <phoneticPr fontId="6"/>
  </si>
  <si>
    <t xml:space="preserve">      　るごとに１人を加算した数を、それぞれ(2)及び(3)の扶養親族等の数とします。</t>
    <phoneticPr fontId="6"/>
  </si>
  <si>
    <t xml:space="preserve">   2  扶養控除等申告書の提出がない人（「従たる給与についての扶養控除等申告書」の提出があった人を含みます。）</t>
    <phoneticPr fontId="6"/>
  </si>
  <si>
    <t xml:space="preserve">    　その人のその月の給与等の金額から、その給与等の金額から控除される社会保険料等の金額を控除し、その控除後の金額に応じた「その月の社会保険料</t>
    <rPh sb="42" eb="43">
      <t>トウ</t>
    </rPh>
    <phoneticPr fontId="6"/>
  </si>
  <si>
    <t xml:space="preserve">    等控除後の給与等の金額」欄の該当する行と乙欄との交わるところに記載されている金額（「従たる給与についての扶養控除等申告書」の提出があった場</t>
    <phoneticPr fontId="6"/>
  </si>
  <si>
    <t xml:space="preserve">    合には、その申告書により申告された扶養親族等の数に応じ、扶養親族等１人ごとに1,610円を控除した金額）を求めます。これが求める税額です。　　</t>
    <phoneticPr fontId="6"/>
  </si>
  <si>
    <t>所得税額算出表</t>
    <rPh sb="0" eb="3">
      <t>ショトクゼイ</t>
    </rPh>
    <rPh sb="3" eb="4">
      <t>ガク</t>
    </rPh>
    <rPh sb="4" eb="6">
      <t>サンシュツ</t>
    </rPh>
    <rPh sb="6" eb="7">
      <t>ヒョウ</t>
    </rPh>
    <phoneticPr fontId="1"/>
  </si>
  <si>
    <t>総合計</t>
    <rPh sb="0" eb="2">
      <t>ソウゴウ</t>
    </rPh>
    <rPh sb="2" eb="3">
      <t>ケイ</t>
    </rPh>
    <phoneticPr fontId="1"/>
  </si>
  <si>
    <t>合計（総支給額）</t>
    <rPh sb="0" eb="2">
      <t>ゴウケイ</t>
    </rPh>
    <rPh sb="3" eb="4">
      <t>ソウ</t>
    </rPh>
    <rPh sb="4" eb="7">
      <t>シキュウガク</t>
    </rPh>
    <phoneticPr fontId="1"/>
  </si>
  <si>
    <t>入力箇所</t>
    <rPh sb="0" eb="2">
      <t>ニュウリョク</t>
    </rPh>
    <rPh sb="2" eb="4">
      <t>カショ</t>
    </rPh>
    <phoneticPr fontId="1"/>
  </si>
  <si>
    <t>円 ・</t>
    <rPh sb="0" eb="1">
      <t>エン</t>
    </rPh>
    <phoneticPr fontId="1"/>
  </si>
  <si>
    <t>報酬月額</t>
  </si>
  <si>
    <t>円以上</t>
  </si>
  <si>
    <t>～</t>
  </si>
  <si>
    <t>標準報酬月額算出表</t>
    <rPh sb="0" eb="2">
      <t>ヒョウジュン</t>
    </rPh>
    <rPh sb="2" eb="4">
      <t>ホウシュウ</t>
    </rPh>
    <rPh sb="4" eb="6">
      <t>ゲツガク</t>
    </rPh>
    <rPh sb="6" eb="8">
      <t>サンシュツ</t>
    </rPh>
    <rPh sb="8" eb="9">
      <t>ヒョウ</t>
    </rPh>
    <phoneticPr fontId="1"/>
  </si>
  <si>
    <t>人（障害者・寡婦等に該当する場合は、１人を加算する。）</t>
    <rPh sb="0" eb="1">
      <t>ニン</t>
    </rPh>
    <rPh sb="2" eb="4">
      <t>ショウガイ</t>
    </rPh>
    <rPh sb="4" eb="5">
      <t>シャ</t>
    </rPh>
    <rPh sb="6" eb="8">
      <t>カフ</t>
    </rPh>
    <rPh sb="8" eb="9">
      <t>トウ</t>
    </rPh>
    <rPh sb="10" eb="12">
      <t>ガイトウ</t>
    </rPh>
    <rPh sb="14" eb="16">
      <t>バアイ</t>
    </rPh>
    <rPh sb="19" eb="20">
      <t>ニン</t>
    </rPh>
    <rPh sb="21" eb="23">
      <t>カサン</t>
    </rPh>
    <phoneticPr fontId="1"/>
  </si>
  <si>
    <t>給与所得者の年齢</t>
    <rPh sb="0" eb="2">
      <t>キュウヨ</t>
    </rPh>
    <rPh sb="2" eb="4">
      <t>ショトク</t>
    </rPh>
    <rPh sb="4" eb="5">
      <t>シャ</t>
    </rPh>
    <rPh sb="6" eb="8">
      <t>ネンレイ</t>
    </rPh>
    <phoneticPr fontId="1"/>
  </si>
  <si>
    <t>雇用保険（一般）</t>
    <rPh sb="0" eb="2">
      <t>コヨウ</t>
    </rPh>
    <rPh sb="2" eb="4">
      <t>ホケン</t>
    </rPh>
    <rPh sb="5" eb="7">
      <t>イッパン</t>
    </rPh>
    <phoneticPr fontId="1"/>
  </si>
  <si>
    <t>健康保険（埼玉県）</t>
    <rPh sb="0" eb="2">
      <t>ケンコウ</t>
    </rPh>
    <rPh sb="2" eb="4">
      <t>ホケン</t>
    </rPh>
    <rPh sb="5" eb="8">
      <t>サイタマケン</t>
    </rPh>
    <phoneticPr fontId="1"/>
  </si>
  <si>
    <t>（労働者　0.3％・事業主　0.6％・合計0.9％）</t>
    <rPh sb="1" eb="4">
      <t>ロウドウシャ</t>
    </rPh>
    <rPh sb="10" eb="13">
      <t>ジギョウヌシ</t>
    </rPh>
    <rPh sb="19" eb="21">
      <t>ゴウケイ</t>
    </rPh>
    <phoneticPr fontId="1"/>
  </si>
  <si>
    <t>通勤手当（課税）</t>
    <rPh sb="0" eb="2">
      <t>ツウキン</t>
    </rPh>
    <rPh sb="2" eb="4">
      <t>テアテ</t>
    </rPh>
    <rPh sb="5" eb="7">
      <t>カゼイ</t>
    </rPh>
    <phoneticPr fontId="1"/>
  </si>
  <si>
    <t>基本給</t>
    <rPh sb="0" eb="3">
      <t>キホンキュウ</t>
    </rPh>
    <phoneticPr fontId="1"/>
  </si>
  <si>
    <t>　　※住民税は、課税対象額の６％（概算）で算出</t>
    <rPh sb="3" eb="6">
      <t>ジュウミンゼイ</t>
    </rPh>
    <rPh sb="17" eb="19">
      <t>ガイサン</t>
    </rPh>
    <rPh sb="21" eb="23">
      <t>サンシュツ</t>
    </rPh>
    <phoneticPr fontId="1"/>
  </si>
  <si>
    <t>その他</t>
    <rPh sb="2" eb="3">
      <t>タ</t>
    </rPh>
    <phoneticPr fontId="1"/>
  </si>
  <si>
    <t>保険料率（平成３０年４月分～）</t>
    <rPh sb="0" eb="2">
      <t>ホケン</t>
    </rPh>
    <rPh sb="2" eb="3">
      <t>リョウ</t>
    </rPh>
    <rPh sb="3" eb="4">
      <t>リツ</t>
    </rPh>
    <rPh sb="5" eb="7">
      <t>ヘイセイ</t>
    </rPh>
    <rPh sb="9" eb="10">
      <t>ネン</t>
    </rPh>
    <rPh sb="11" eb="12">
      <t>ガツ</t>
    </rPh>
    <rPh sb="12" eb="13">
      <t>ブン</t>
    </rPh>
    <phoneticPr fontId="1"/>
  </si>
  <si>
    <t>４．傷病手当金支給額</t>
    <rPh sb="2" eb="4">
      <t>ショウビョウ</t>
    </rPh>
    <rPh sb="4" eb="6">
      <t>テアテ</t>
    </rPh>
    <rPh sb="6" eb="7">
      <t>キン</t>
    </rPh>
    <rPh sb="7" eb="10">
      <t>シキュウガク</t>
    </rPh>
    <phoneticPr fontId="1"/>
  </si>
  <si>
    <t>傷病手当金　支給額算出表</t>
    <rPh sb="0" eb="2">
      <t>ショウビョウ</t>
    </rPh>
    <rPh sb="2" eb="4">
      <t>テアテ</t>
    </rPh>
    <rPh sb="4" eb="5">
      <t>キン</t>
    </rPh>
    <rPh sb="6" eb="9">
      <t>シキュウガク</t>
    </rPh>
    <rPh sb="9" eb="11">
      <t>サンシュツ</t>
    </rPh>
    <rPh sb="11" eb="12">
      <t>ヒョウ</t>
    </rPh>
    <phoneticPr fontId="1"/>
  </si>
  <si>
    <t>標準報酬日額</t>
    <rPh sb="0" eb="2">
      <t>ヒョウジュン</t>
    </rPh>
    <rPh sb="2" eb="4">
      <t>ホウシュウ</t>
    </rPh>
    <rPh sb="4" eb="6">
      <t>ニチガク</t>
    </rPh>
    <phoneticPr fontId="1"/>
  </si>
  <si>
    <t>円</t>
    <rPh sb="0" eb="1">
      <t>エン</t>
    </rPh>
    <phoneticPr fontId="1"/>
  </si>
  <si>
    <t>支給日額</t>
    <rPh sb="0" eb="2">
      <t>シキュウ</t>
    </rPh>
    <rPh sb="2" eb="4">
      <t>ニチガク</t>
    </rPh>
    <phoneticPr fontId="1"/>
  </si>
  <si>
    <t>支給日数</t>
    <rPh sb="0" eb="2">
      <t>シキュウ</t>
    </rPh>
    <rPh sb="2" eb="4">
      <t>ニッスウ</t>
    </rPh>
    <phoneticPr fontId="1"/>
  </si>
  <si>
    <t>日</t>
    <rPh sb="0" eb="1">
      <t>ニチ</t>
    </rPh>
    <phoneticPr fontId="1"/>
  </si>
  <si>
    <t>支給合計額</t>
    <rPh sb="0" eb="2">
      <t>シキュウ</t>
    </rPh>
    <rPh sb="2" eb="4">
      <t>ゴウケイ</t>
    </rPh>
    <rPh sb="4" eb="5">
      <t>ガク</t>
    </rPh>
    <phoneticPr fontId="1"/>
  </si>
  <si>
    <r>
      <t>日（会社を休んだ日数から、３日を引いた数）</t>
    </r>
    <r>
      <rPr>
        <sz val="9"/>
        <color theme="1"/>
        <rFont val="ＭＳ Ｐゴシック"/>
        <family val="3"/>
        <charset val="128"/>
        <scheme val="minor"/>
      </rPr>
      <t>　</t>
    </r>
    <r>
      <rPr>
        <sz val="8"/>
        <color theme="1"/>
        <rFont val="ＭＳ Ｐゴシック"/>
        <family val="3"/>
        <charset val="128"/>
        <scheme val="minor"/>
      </rPr>
      <t>※日・祝日を含む</t>
    </r>
    <rPh sb="0" eb="1">
      <t>ニチ</t>
    </rPh>
    <rPh sb="2" eb="4">
      <t>カイシャ</t>
    </rPh>
    <rPh sb="5" eb="6">
      <t>ヤス</t>
    </rPh>
    <rPh sb="8" eb="10">
      <t>ニッスウ</t>
    </rPh>
    <rPh sb="14" eb="15">
      <t>ニチ</t>
    </rPh>
    <rPh sb="16" eb="17">
      <t>ヒ</t>
    </rPh>
    <rPh sb="19" eb="20">
      <t>カズ</t>
    </rPh>
    <rPh sb="23" eb="24">
      <t>ニチ</t>
    </rPh>
    <rPh sb="25" eb="27">
      <t>シュクジツ</t>
    </rPh>
    <rPh sb="28" eb="29">
      <t>フク</t>
    </rPh>
    <phoneticPr fontId="1"/>
  </si>
  <si>
    <t>健康保険　　※</t>
    <rPh sb="0" eb="2">
      <t>ケンコウ</t>
    </rPh>
    <rPh sb="2" eb="4">
      <t>ホケン</t>
    </rPh>
    <phoneticPr fontId="1"/>
  </si>
  <si>
    <t>介護保険　　※</t>
    <rPh sb="0" eb="2">
      <t>カイゴ</t>
    </rPh>
    <rPh sb="2" eb="4">
      <t>ホケン</t>
    </rPh>
    <phoneticPr fontId="1"/>
  </si>
  <si>
    <t>厚生年金　　※</t>
    <rPh sb="0" eb="2">
      <t>コウセイ</t>
    </rPh>
    <rPh sb="2" eb="4">
      <t>ネンキン</t>
    </rPh>
    <phoneticPr fontId="1"/>
  </si>
  <si>
    <t>住民税　　　※</t>
    <rPh sb="0" eb="3">
      <t>ジュウミンゼイ</t>
    </rPh>
    <phoneticPr fontId="1"/>
  </si>
  <si>
    <t>※会社を休んでいる期間も、健康保険、介護保険、厚生年金、住民税は徴収されます。</t>
    <rPh sb="1" eb="3">
      <t>カイシャ</t>
    </rPh>
    <rPh sb="4" eb="5">
      <t>ヤス</t>
    </rPh>
    <rPh sb="9" eb="11">
      <t>キカン</t>
    </rPh>
    <rPh sb="13" eb="15">
      <t>ケンコウ</t>
    </rPh>
    <rPh sb="15" eb="17">
      <t>ホケン</t>
    </rPh>
    <rPh sb="18" eb="20">
      <t>カイゴ</t>
    </rPh>
    <rPh sb="20" eb="22">
      <t>ホケン</t>
    </rPh>
    <rPh sb="23" eb="25">
      <t>コウセイ</t>
    </rPh>
    <rPh sb="25" eb="27">
      <t>ネンキン</t>
    </rPh>
    <rPh sb="28" eb="31">
      <t>ジュウミンゼイ</t>
    </rPh>
    <rPh sb="32" eb="34">
      <t>チョウシュウ</t>
    </rPh>
    <phoneticPr fontId="1"/>
  </si>
  <si>
    <t>　　※合計額が100万円を超える場合は計算できません。</t>
  </si>
  <si>
    <t>３．控除の部（概算）</t>
    <rPh sb="2" eb="4">
      <t>コウジョ</t>
    </rPh>
    <rPh sb="5" eb="6">
      <t>ブ</t>
    </rPh>
    <rPh sb="7" eb="9">
      <t>ガイサン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</si>
</sst>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_);[Red]\(#,##0\)"/>
    <numFmt numFmtId="178" formatCode="0.000%"/>
  </numFmts>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12"/>
      <color theme="1"/>
      <name val="ＭＳ Ｐゴシック"/>
      <family val="3"/>
      <charset val="128"/>
    </font>
    <font>
      <sz val="6"/>
      <name val="ＭＳ Ｐゴシック"/>
      <family val="3"/>
      <charset val="128"/>
    </font>
    <font>
      <b/>
      <u/>
      <sz val="14"/>
      <color theme="1"/>
      <name val="ＭＳ Ｐゴシック"/>
      <family val="3"/>
      <charset val="128"/>
    </font>
    <font>
      <b/>
      <sz val="14"/>
      <color theme="1"/>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明朝"/>
      <family val="1"/>
      <charset val="128"/>
    </font>
    <font>
      <sz val="8"/>
      <color theme="1"/>
      <name val="ＭＳ 明朝"/>
      <family val="1"/>
      <charset val="128"/>
    </font>
    <font>
      <sz val="10"/>
      <color theme="1"/>
      <name val="ＭＳ Ｐゴシック"/>
      <family val="3"/>
      <charset val="128"/>
    </font>
    <font>
      <sz val="9.5"/>
      <color theme="1"/>
      <name val="ＭＳ Ｐゴシック"/>
      <family val="3"/>
      <charset val="128"/>
    </font>
    <font>
      <sz val="8"/>
      <color theme="1"/>
      <name val="ＭＳ Ｐゴシック"/>
      <family val="3"/>
      <charset val="128"/>
    </font>
    <font>
      <sz val="14"/>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u/>
      <sz val="11"/>
      <color rgb="FFFF000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200">
    <xf numFmtId="0" fontId="0" fillId="0" borderId="0" xfId="0">
      <alignment vertical="center"/>
    </xf>
    <xf numFmtId="0" fontId="0" fillId="0" borderId="0" xfId="0" applyAlignment="1">
      <alignment horizontal="center" vertical="center"/>
    </xf>
    <xf numFmtId="3" fontId="0" fillId="0" borderId="0" xfId="0" applyNumberFormat="1">
      <alignment vertical="center"/>
    </xf>
    <xf numFmtId="176" fontId="0" fillId="0" borderId="0" xfId="0" applyNumberFormat="1">
      <alignment vertical="center"/>
    </xf>
    <xf numFmtId="0" fontId="0" fillId="0" borderId="0" xfId="0" applyAlignment="1">
      <alignment horizontal="right" vertical="center"/>
    </xf>
    <xf numFmtId="176" fontId="0" fillId="2" borderId="0" xfId="0" applyNumberFormat="1" applyFill="1">
      <alignment vertical="center"/>
    </xf>
    <xf numFmtId="176" fontId="0" fillId="0" borderId="0" xfId="0" applyNumberFormat="1" applyFill="1">
      <alignment vertical="center"/>
    </xf>
    <xf numFmtId="177" fontId="0" fillId="0" borderId="0" xfId="0" applyNumberFormat="1" applyAlignment="1">
      <alignment horizontal="right" vertical="center"/>
    </xf>
    <xf numFmtId="0" fontId="0" fillId="2" borderId="0" xfId="0" applyFill="1">
      <alignment vertical="center"/>
    </xf>
    <xf numFmtId="0" fontId="0" fillId="0" borderId="0" xfId="0" applyFill="1">
      <alignment vertical="center"/>
    </xf>
    <xf numFmtId="0" fontId="4" fillId="0" borderId="0" xfId="2" applyFont="1" applyFill="1"/>
    <xf numFmtId="0" fontId="7" fillId="0" borderId="0" xfId="2" applyFont="1" applyFill="1" applyAlignment="1">
      <alignment vertical="center" wrapText="1"/>
    </xf>
    <xf numFmtId="0" fontId="11" fillId="0" borderId="0" xfId="2" applyFont="1" applyFill="1"/>
    <xf numFmtId="0" fontId="11" fillId="0" borderId="2" xfId="2" applyFont="1" applyFill="1" applyBorder="1" applyAlignment="1">
      <alignment horizontal="left" vertical="center"/>
    </xf>
    <xf numFmtId="0" fontId="11" fillId="0" borderId="3" xfId="2" applyFont="1" applyFill="1" applyBorder="1" applyAlignment="1">
      <alignment horizontal="left" vertical="center"/>
    </xf>
    <xf numFmtId="0" fontId="11" fillId="0" borderId="4" xfId="2" applyFont="1" applyFill="1" applyBorder="1" applyAlignment="1">
      <alignment horizontal="centerContinuous" vertical="center"/>
    </xf>
    <xf numFmtId="0" fontId="11" fillId="0" borderId="5" xfId="2" applyFont="1" applyFill="1" applyBorder="1" applyAlignment="1">
      <alignment horizontal="centerContinuous" vertical="center"/>
    </xf>
    <xf numFmtId="0" fontId="11" fillId="0" borderId="6" xfId="2" applyFont="1" applyFill="1" applyBorder="1" applyAlignment="1">
      <alignment horizontal="center" vertical="center"/>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centerContinuous" vertical="center"/>
    </xf>
    <xf numFmtId="0" fontId="11" fillId="0" borderId="10" xfId="2" applyFont="1" applyFill="1" applyBorder="1" applyAlignment="1">
      <alignment horizontal="centerContinuous" vertical="center"/>
    </xf>
    <xf numFmtId="0" fontId="11" fillId="0" borderId="11" xfId="2" applyFont="1" applyFill="1" applyBorder="1" applyAlignment="1">
      <alignment horizontal="center" vertical="center"/>
    </xf>
    <xf numFmtId="0" fontId="11" fillId="0" borderId="12" xfId="2" applyFont="1" applyFill="1" applyBorder="1" applyAlignment="1">
      <alignment vertical="center"/>
    </xf>
    <xf numFmtId="0" fontId="11" fillId="0" borderId="13" xfId="2" applyFont="1" applyFill="1" applyBorder="1" applyAlignment="1">
      <alignment vertical="center"/>
    </xf>
    <xf numFmtId="0" fontId="11" fillId="0" borderId="14" xfId="2" applyFont="1" applyFill="1" applyBorder="1" applyAlignment="1">
      <alignment horizontal="center" vertical="center"/>
    </xf>
    <xf numFmtId="0" fontId="11" fillId="0" borderId="15" xfId="2" applyFont="1" applyFill="1" applyBorder="1" applyAlignment="1">
      <alignment vertical="center"/>
    </xf>
    <xf numFmtId="0" fontId="11" fillId="0" borderId="16" xfId="2" applyFont="1" applyFill="1" applyBorder="1" applyAlignment="1">
      <alignment horizontal="center" vertical="center"/>
    </xf>
    <xf numFmtId="0" fontId="11" fillId="0" borderId="14" xfId="2" applyFont="1" applyFill="1" applyBorder="1" applyAlignment="1">
      <alignment horizontal="centerContinuous" vertical="center"/>
    </xf>
    <xf numFmtId="0" fontId="11" fillId="0" borderId="17" xfId="2" applyFont="1" applyFill="1" applyBorder="1" applyAlignment="1">
      <alignment horizontal="center" vertical="center"/>
    </xf>
    <xf numFmtId="0" fontId="12" fillId="0" borderId="18" xfId="2" applyFont="1" applyFill="1" applyBorder="1" applyAlignment="1">
      <alignment horizontal="right" vertical="top"/>
    </xf>
    <xf numFmtId="0" fontId="12" fillId="0" borderId="19" xfId="2" applyFont="1" applyFill="1" applyBorder="1" applyAlignment="1">
      <alignment horizontal="right" vertical="top"/>
    </xf>
    <xf numFmtId="0" fontId="12" fillId="0" borderId="20" xfId="2" applyFont="1" applyFill="1" applyBorder="1" applyAlignment="1">
      <alignment horizontal="right" vertical="top"/>
    </xf>
    <xf numFmtId="3" fontId="4" fillId="0" borderId="21" xfId="2" applyNumberFormat="1" applyFont="1" applyFill="1" applyBorder="1" applyAlignment="1">
      <alignment vertical="top"/>
    </xf>
    <xf numFmtId="3" fontId="4" fillId="0" borderId="22" xfId="2" applyNumberFormat="1" applyFont="1" applyFill="1" applyBorder="1" applyAlignment="1">
      <alignment vertical="top"/>
    </xf>
    <xf numFmtId="3" fontId="13" fillId="0" borderId="11" xfId="2" applyNumberFormat="1" applyFont="1" applyFill="1" applyBorder="1" applyAlignment="1">
      <alignment wrapText="1"/>
    </xf>
    <xf numFmtId="1" fontId="4" fillId="0" borderId="0" xfId="2" applyNumberFormat="1" applyFont="1" applyFill="1"/>
    <xf numFmtId="3" fontId="4" fillId="0" borderId="21" xfId="2" applyNumberFormat="1" applyFont="1" applyFill="1" applyBorder="1"/>
    <xf numFmtId="3" fontId="4" fillId="0" borderId="22" xfId="2" applyNumberFormat="1" applyFont="1" applyFill="1" applyBorder="1"/>
    <xf numFmtId="3" fontId="4" fillId="0" borderId="11" xfId="2" applyNumberFormat="1" applyFont="1" applyFill="1" applyBorder="1"/>
    <xf numFmtId="3" fontId="4" fillId="0" borderId="23" xfId="2" applyNumberFormat="1" applyFont="1" applyFill="1" applyBorder="1"/>
    <xf numFmtId="3" fontId="4" fillId="0" borderId="24" xfId="2" applyNumberFormat="1" applyFont="1" applyFill="1" applyBorder="1"/>
    <xf numFmtId="3" fontId="4" fillId="0" borderId="25" xfId="2" applyNumberFormat="1" applyFont="1" applyFill="1" applyBorder="1"/>
    <xf numFmtId="3" fontId="4" fillId="0" borderId="7" xfId="2" applyNumberFormat="1" applyFont="1" applyFill="1" applyBorder="1"/>
    <xf numFmtId="3" fontId="4" fillId="0" borderId="8" xfId="2" applyNumberFormat="1" applyFont="1" applyFill="1" applyBorder="1"/>
    <xf numFmtId="38" fontId="4" fillId="0" borderId="22" xfId="1" applyFont="1" applyFill="1" applyBorder="1" applyAlignment="1"/>
    <xf numFmtId="38" fontId="4" fillId="0" borderId="11" xfId="1" applyFont="1" applyFill="1" applyBorder="1" applyAlignment="1"/>
    <xf numFmtId="38" fontId="4" fillId="0" borderId="12" xfId="1" applyFont="1" applyFill="1" applyBorder="1" applyAlignment="1">
      <alignment horizontal="center"/>
    </xf>
    <xf numFmtId="38" fontId="4" fillId="0" borderId="13" xfId="1" applyFont="1" applyFill="1" applyBorder="1" applyAlignment="1">
      <alignment horizontal="center"/>
    </xf>
    <xf numFmtId="38" fontId="4" fillId="0" borderId="26" xfId="1" applyFont="1" applyFill="1" applyBorder="1" applyAlignment="1"/>
    <xf numFmtId="38" fontId="4" fillId="0" borderId="15" xfId="1" applyFont="1" applyFill="1" applyBorder="1" applyAlignment="1"/>
    <xf numFmtId="38" fontId="4" fillId="0" borderId="27" xfId="1" applyFont="1" applyFill="1" applyBorder="1" applyAlignment="1">
      <alignment horizontal="center"/>
    </xf>
    <xf numFmtId="38" fontId="4" fillId="0" borderId="28" xfId="1" applyFont="1" applyFill="1" applyBorder="1" applyAlignment="1">
      <alignment horizontal="center"/>
    </xf>
    <xf numFmtId="38" fontId="4" fillId="0" borderId="29" xfId="1" applyFont="1" applyFill="1" applyBorder="1" applyAlignment="1"/>
    <xf numFmtId="38" fontId="4" fillId="0" borderId="30" xfId="1" applyFont="1" applyFill="1" applyBorder="1" applyAlignment="1"/>
    <xf numFmtId="38" fontId="4" fillId="0" borderId="28" xfId="1" applyFont="1" applyFill="1" applyBorder="1" applyAlignment="1"/>
    <xf numFmtId="38" fontId="4" fillId="0" borderId="20" xfId="1" applyFont="1" applyFill="1" applyBorder="1" applyAlignment="1"/>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0" xfId="2" applyFont="1" applyFill="1" applyBorder="1"/>
    <xf numFmtId="0" fontId="4" fillId="0" borderId="0" xfId="0" applyFont="1" applyFill="1" applyBorder="1" applyAlignment="1">
      <alignment horizontal="left"/>
    </xf>
    <xf numFmtId="0" fontId="4" fillId="0" borderId="8" xfId="0" applyFont="1" applyFill="1" applyBorder="1" applyAlignment="1">
      <alignment horizontal="centerContinuous"/>
    </xf>
    <xf numFmtId="0" fontId="4" fillId="0" borderId="7" xfId="0" applyFont="1" applyFill="1" applyBorder="1" applyAlignment="1">
      <alignment horizontal="centerContinuous"/>
    </xf>
    <xf numFmtId="0" fontId="4" fillId="0" borderId="31" xfId="0" applyFont="1" applyFill="1" applyBorder="1" applyAlignment="1">
      <alignment horizontal="left"/>
    </xf>
    <xf numFmtId="0" fontId="4" fillId="0" borderId="7" xfId="2" applyFont="1" applyFill="1" applyBorder="1"/>
    <xf numFmtId="0" fontId="4" fillId="0" borderId="31" xfId="0" applyFont="1" applyFill="1" applyBorder="1" applyAlignment="1">
      <alignment horizontal="centerContinuous"/>
    </xf>
    <xf numFmtId="0" fontId="4" fillId="0" borderId="0" xfId="0" applyFont="1" applyFill="1" applyBorder="1" applyAlignment="1">
      <alignment horizontal="centerContinuous"/>
    </xf>
    <xf numFmtId="0" fontId="4" fillId="0" borderId="8" xfId="0" applyFont="1" applyFill="1" applyBorder="1" applyAlignment="1">
      <alignment horizontal="center"/>
    </xf>
    <xf numFmtId="0" fontId="4" fillId="0" borderId="32" xfId="0"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centerContinuous"/>
    </xf>
    <xf numFmtId="0" fontId="4" fillId="0" borderId="1" xfId="0" applyFont="1" applyFill="1" applyBorder="1" applyAlignment="1">
      <alignment horizontal="centerContinuous"/>
    </xf>
    <xf numFmtId="0" fontId="4" fillId="0" borderId="33" xfId="0" applyFont="1" applyFill="1" applyBorder="1" applyAlignment="1">
      <alignment horizontal="centerContinuous"/>
    </xf>
    <xf numFmtId="0" fontId="4" fillId="0" borderId="27" xfId="0" applyFont="1" applyFill="1" applyBorder="1" applyAlignment="1">
      <alignment horizontal="centerContinuous"/>
    </xf>
    <xf numFmtId="0" fontId="4" fillId="0" borderId="28" xfId="0" applyFont="1" applyFill="1" applyBorder="1" applyAlignment="1">
      <alignment horizontal="centerContinuous"/>
    </xf>
    <xf numFmtId="0" fontId="12" fillId="0" borderId="19" xfId="0" applyFont="1" applyFill="1" applyBorder="1" applyAlignment="1">
      <alignment horizontal="right" vertical="center"/>
    </xf>
    <xf numFmtId="3" fontId="4" fillId="0" borderId="12" xfId="0" applyNumberFormat="1" applyFont="1" applyFill="1" applyBorder="1" applyAlignment="1">
      <alignment horizontal="centerContinuous"/>
    </xf>
    <xf numFmtId="0" fontId="4" fillId="0" borderId="13" xfId="0" applyFont="1" applyFill="1" applyBorder="1" applyAlignment="1">
      <alignment horizontal="centerContinuous"/>
    </xf>
    <xf numFmtId="38" fontId="4" fillId="0" borderId="31" xfId="1" applyFont="1" applyFill="1" applyBorder="1" applyAlignment="1"/>
    <xf numFmtId="38" fontId="4" fillId="0" borderId="0" xfId="1" applyFont="1" applyFill="1" applyBorder="1" applyAlignment="1"/>
    <xf numFmtId="38" fontId="4" fillId="0" borderId="8" xfId="1" applyFont="1" applyFill="1" applyBorder="1" applyAlignment="1"/>
    <xf numFmtId="0" fontId="4" fillId="0" borderId="7" xfId="0" applyFont="1" applyFill="1" applyBorder="1" applyAlignment="1">
      <alignment horizont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35" xfId="0" applyFont="1" applyFill="1" applyBorder="1" applyAlignment="1">
      <alignment horizontal="centerContinuous"/>
    </xf>
    <xf numFmtId="0" fontId="4" fillId="0" borderId="36" xfId="0" applyFont="1" applyFill="1" applyBorder="1" applyAlignment="1">
      <alignment horizontal="centerContinuous"/>
    </xf>
    <xf numFmtId="0" fontId="15" fillId="0" borderId="20" xfId="0" applyFont="1" applyFill="1" applyBorder="1" applyAlignment="1">
      <alignment horizontal="right" vertical="top" wrapText="1"/>
    </xf>
    <xf numFmtId="38" fontId="4" fillId="0" borderId="15" xfId="1" applyFont="1" applyFill="1" applyBorder="1" applyAlignment="1">
      <alignment vertical="top" wrapText="1"/>
    </xf>
    <xf numFmtId="0" fontId="4" fillId="0" borderId="12" xfId="0" applyFont="1" applyFill="1" applyBorder="1" applyAlignment="1">
      <alignment horizontal="centerContinuous"/>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Continuous"/>
    </xf>
    <xf numFmtId="0" fontId="4" fillId="0" borderId="30" xfId="0" applyFont="1" applyFill="1" applyBorder="1" applyAlignment="1">
      <alignment horizontal="centerContinuous"/>
    </xf>
    <xf numFmtId="0" fontId="4" fillId="0" borderId="30" xfId="0" applyFont="1" applyFill="1" applyBorder="1" applyAlignment="1">
      <alignment horizontal="center"/>
    </xf>
    <xf numFmtId="0" fontId="4" fillId="0" borderId="30" xfId="0" applyFont="1" applyFill="1" applyBorder="1">
      <alignment vertical="center"/>
    </xf>
    <xf numFmtId="0" fontId="4" fillId="0" borderId="28" xfId="0" applyFont="1" applyFill="1" applyBorder="1">
      <alignment vertical="center"/>
    </xf>
    <xf numFmtId="0" fontId="4" fillId="0" borderId="0" xfId="0" applyFont="1" applyFill="1" applyBorder="1" applyAlignment="1">
      <alignment horizontal="center"/>
    </xf>
    <xf numFmtId="0" fontId="4" fillId="0" borderId="0" xfId="0" applyFont="1" applyFill="1" applyBorder="1">
      <alignment vertical="center"/>
    </xf>
    <xf numFmtId="0" fontId="4" fillId="0" borderId="8" xfId="0" applyFont="1" applyFill="1" applyBorder="1">
      <alignment vertical="center"/>
    </xf>
    <xf numFmtId="0" fontId="4" fillId="0" borderId="32"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lignment vertical="center"/>
    </xf>
    <xf numFmtId="0" fontId="4" fillId="0" borderId="33" xfId="0" applyFont="1" applyFill="1" applyBorder="1">
      <alignment vertical="center"/>
    </xf>
    <xf numFmtId="0" fontId="12" fillId="0" borderId="37" xfId="0" applyFont="1" applyFill="1" applyBorder="1" applyAlignment="1">
      <alignment horizontal="left"/>
    </xf>
    <xf numFmtId="0" fontId="11" fillId="0" borderId="38" xfId="2" applyFont="1" applyFill="1" applyBorder="1" applyAlignment="1">
      <alignment horizontal="centerContinuous" vertical="center"/>
    </xf>
    <xf numFmtId="0" fontId="11" fillId="0" borderId="17" xfId="2" applyFont="1" applyFill="1" applyBorder="1" applyAlignment="1">
      <alignment horizontal="centerContinuous" vertical="center"/>
    </xf>
    <xf numFmtId="0" fontId="11" fillId="0" borderId="39" xfId="2" applyFont="1" applyFill="1" applyBorder="1" applyAlignment="1">
      <alignment horizontal="center" vertical="center"/>
    </xf>
    <xf numFmtId="0" fontId="11" fillId="0" borderId="39" xfId="2" applyFont="1" applyFill="1" applyBorder="1" applyAlignment="1">
      <alignment horizontal="centerContinuous" vertical="center"/>
    </xf>
    <xf numFmtId="3" fontId="4" fillId="0" borderId="11" xfId="2" applyNumberFormat="1" applyFont="1" applyFill="1" applyBorder="1" applyAlignment="1">
      <alignment vertical="top"/>
    </xf>
    <xf numFmtId="0" fontId="0" fillId="0" borderId="14" xfId="0" applyBorder="1">
      <alignment vertical="center"/>
    </xf>
    <xf numFmtId="3" fontId="0" fillId="0" borderId="14" xfId="0" applyNumberFormat="1" applyBorder="1">
      <alignment vertical="center"/>
    </xf>
    <xf numFmtId="0" fontId="16" fillId="0" borderId="0" xfId="0" applyFont="1">
      <alignment vertical="center"/>
    </xf>
    <xf numFmtId="177" fontId="0" fillId="0" borderId="0" xfId="0" applyNumberFormat="1" applyAlignment="1">
      <alignment horizontal="center" vertical="center"/>
    </xf>
    <xf numFmtId="0" fontId="0" fillId="0" borderId="29" xfId="0" applyBorder="1">
      <alignment vertical="center"/>
    </xf>
    <xf numFmtId="0" fontId="0" fillId="0" borderId="30" xfId="0" applyBorder="1">
      <alignment vertical="center"/>
    </xf>
    <xf numFmtId="177" fontId="0" fillId="0" borderId="30" xfId="0" applyNumberFormat="1" applyBorder="1" applyAlignment="1">
      <alignment horizontal="right" vertical="center"/>
    </xf>
    <xf numFmtId="176" fontId="0" fillId="0" borderId="30" xfId="0" applyNumberFormat="1" applyBorder="1">
      <alignment vertical="center"/>
    </xf>
    <xf numFmtId="0" fontId="0" fillId="0" borderId="28" xfId="0" applyBorder="1">
      <alignment vertical="center"/>
    </xf>
    <xf numFmtId="0" fontId="0" fillId="0" borderId="31" xfId="0" applyBorder="1">
      <alignment vertical="center"/>
    </xf>
    <xf numFmtId="0" fontId="0" fillId="0" borderId="0" xfId="0" applyBorder="1">
      <alignment vertical="center"/>
    </xf>
    <xf numFmtId="177" fontId="0" fillId="0" borderId="0" xfId="0" applyNumberFormat="1" applyBorder="1" applyAlignment="1">
      <alignment horizontal="right" vertical="center"/>
    </xf>
    <xf numFmtId="0" fontId="0" fillId="0" borderId="8" xfId="0" applyBorder="1">
      <alignment vertical="center"/>
    </xf>
    <xf numFmtId="0" fontId="0" fillId="0" borderId="35" xfId="0" applyBorder="1">
      <alignment vertical="center"/>
    </xf>
    <xf numFmtId="0" fontId="0" fillId="0" borderId="36" xfId="0" applyBorder="1">
      <alignment vertical="center"/>
    </xf>
    <xf numFmtId="176" fontId="0" fillId="0" borderId="36" xfId="0" applyNumberFormat="1" applyBorder="1">
      <alignment vertical="center"/>
    </xf>
    <xf numFmtId="0" fontId="0" fillId="0" borderId="13" xfId="0" applyBorder="1">
      <alignment vertical="center"/>
    </xf>
    <xf numFmtId="0" fontId="0" fillId="0" borderId="9" xfId="0" applyBorder="1">
      <alignment vertical="center"/>
    </xf>
    <xf numFmtId="0" fontId="0" fillId="0" borderId="10" xfId="0" applyBorder="1">
      <alignment vertical="center"/>
    </xf>
    <xf numFmtId="176" fontId="0" fillId="0" borderId="10" xfId="0" applyNumberFormat="1" applyBorder="1">
      <alignment vertical="center"/>
    </xf>
    <xf numFmtId="0" fontId="0" fillId="0" borderId="40" xfId="0" applyBorder="1">
      <alignment vertical="center"/>
    </xf>
    <xf numFmtId="0" fontId="0" fillId="0" borderId="42" xfId="0" applyBorder="1">
      <alignment vertical="center"/>
    </xf>
    <xf numFmtId="176" fontId="0" fillId="0" borderId="42" xfId="0" applyNumberFormat="1" applyBorder="1">
      <alignment vertical="center"/>
    </xf>
    <xf numFmtId="0" fontId="0" fillId="0" borderId="41" xfId="0" applyBorder="1">
      <alignment vertical="center"/>
    </xf>
    <xf numFmtId="176" fontId="0" fillId="0" borderId="43" xfId="0" applyNumberFormat="1" applyBorder="1">
      <alignment vertical="center"/>
    </xf>
    <xf numFmtId="0" fontId="0" fillId="0" borderId="43" xfId="0" applyBorder="1">
      <alignment vertical="center"/>
    </xf>
    <xf numFmtId="0" fontId="0" fillId="0" borderId="44" xfId="0" applyBorder="1">
      <alignment vertical="center"/>
    </xf>
    <xf numFmtId="177" fontId="0" fillId="0" borderId="30" xfId="0" applyNumberFormat="1" applyBorder="1">
      <alignment vertical="center"/>
    </xf>
    <xf numFmtId="177" fontId="0" fillId="0" borderId="36" xfId="0" applyNumberFormat="1" applyBorder="1" applyAlignment="1">
      <alignment horizontal="right" vertical="center"/>
    </xf>
    <xf numFmtId="0" fontId="0" fillId="0" borderId="45" xfId="0" applyBorder="1">
      <alignment vertical="center"/>
    </xf>
    <xf numFmtId="0" fontId="0" fillId="0" borderId="46" xfId="0" applyBorder="1">
      <alignment vertical="center"/>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0" fontId="0" fillId="0" borderId="50" xfId="0" applyBorder="1">
      <alignment vertical="center"/>
    </xf>
    <xf numFmtId="177" fontId="0" fillId="0" borderId="51" xfId="0" applyNumberFormat="1" applyBorder="1" applyAlignment="1">
      <alignment horizontal="right" vertical="center"/>
    </xf>
    <xf numFmtId="177" fontId="0" fillId="2" borderId="47" xfId="0" applyNumberFormat="1" applyFill="1" applyBorder="1" applyAlignment="1">
      <alignment horizontal="right" vertical="center"/>
    </xf>
    <xf numFmtId="177" fontId="0" fillId="2" borderId="51" xfId="0" applyNumberFormat="1" applyFill="1" applyBorder="1" applyAlignment="1">
      <alignment horizontal="right" vertical="center"/>
    </xf>
    <xf numFmtId="0" fontId="0" fillId="0" borderId="53" xfId="0" applyBorder="1">
      <alignment vertical="center"/>
    </xf>
    <xf numFmtId="0" fontId="0" fillId="0" borderId="54" xfId="0" applyBorder="1">
      <alignment vertical="center"/>
    </xf>
    <xf numFmtId="176" fontId="0" fillId="0" borderId="45" xfId="0" applyNumberFormat="1" applyBorder="1">
      <alignment vertical="center"/>
    </xf>
    <xf numFmtId="176" fontId="0" fillId="0" borderId="50" xfId="0" applyNumberFormat="1" applyBorder="1">
      <alignment vertical="center"/>
    </xf>
    <xf numFmtId="176" fontId="0" fillId="0" borderId="46" xfId="0" applyNumberFormat="1" applyBorder="1">
      <alignment vertical="center"/>
    </xf>
    <xf numFmtId="0" fontId="0" fillId="0" borderId="52" xfId="0" applyBorder="1">
      <alignment vertical="center"/>
    </xf>
    <xf numFmtId="177" fontId="0" fillId="0" borderId="55" xfId="0" applyNumberFormat="1" applyBorder="1" applyAlignment="1">
      <alignment horizontal="right" vertical="center"/>
    </xf>
    <xf numFmtId="0" fontId="0" fillId="0" borderId="56" xfId="0" applyBorder="1">
      <alignment vertical="center"/>
    </xf>
    <xf numFmtId="177" fontId="0" fillId="0" borderId="57" xfId="0" applyNumberFormat="1" applyBorder="1" applyAlignment="1">
      <alignment horizontal="right" vertical="center"/>
    </xf>
    <xf numFmtId="0" fontId="0" fillId="0" borderId="58" xfId="0" applyBorder="1">
      <alignment vertical="center"/>
    </xf>
    <xf numFmtId="0" fontId="0" fillId="0" borderId="59" xfId="0" applyBorder="1">
      <alignment vertical="center"/>
    </xf>
    <xf numFmtId="0" fontId="0" fillId="0" borderId="22" xfId="0" applyBorder="1">
      <alignment vertical="center"/>
    </xf>
    <xf numFmtId="0" fontId="0" fillId="0" borderId="60" xfId="0" applyBorder="1">
      <alignment vertical="center"/>
    </xf>
    <xf numFmtId="177" fontId="0" fillId="0" borderId="51" xfId="0" applyNumberFormat="1" applyFill="1" applyBorder="1" applyAlignment="1">
      <alignment horizontal="right" vertical="center"/>
    </xf>
    <xf numFmtId="0" fontId="0" fillId="0" borderId="60" xfId="0" applyFill="1" applyBorder="1">
      <alignment vertical="center"/>
    </xf>
    <xf numFmtId="0" fontId="0" fillId="0" borderId="44" xfId="0" applyFill="1" applyBorder="1">
      <alignment vertical="center"/>
    </xf>
    <xf numFmtId="177" fontId="0" fillId="2" borderId="53" xfId="0" applyNumberFormat="1" applyFill="1" applyBorder="1" applyAlignment="1">
      <alignment horizontal="right" vertical="center"/>
    </xf>
    <xf numFmtId="177" fontId="0" fillId="2" borderId="54" xfId="0" applyNumberFormat="1" applyFill="1" applyBorder="1" applyAlignment="1">
      <alignment horizontal="right" vertical="center"/>
    </xf>
    <xf numFmtId="177" fontId="0" fillId="0" borderId="53" xfId="0" applyNumberFormat="1" applyBorder="1" applyAlignment="1">
      <alignment horizontal="right" vertical="center"/>
    </xf>
    <xf numFmtId="177" fontId="0" fillId="0" borderId="54" xfId="0" applyNumberFormat="1" applyFill="1" applyBorder="1" applyAlignment="1">
      <alignment horizontal="right" vertical="center"/>
    </xf>
    <xf numFmtId="178" fontId="0" fillId="0" borderId="45" xfId="0" applyNumberFormat="1" applyFill="1" applyBorder="1" applyAlignment="1">
      <alignment horizontal="right" vertical="center"/>
    </xf>
    <xf numFmtId="178" fontId="0" fillId="0" borderId="50" xfId="0" applyNumberFormat="1" applyFill="1" applyBorder="1" applyAlignment="1">
      <alignment horizontal="right" vertical="center"/>
    </xf>
    <xf numFmtId="178" fontId="0" fillId="0" borderId="46" xfId="0" applyNumberFormat="1" applyFill="1" applyBorder="1" applyAlignment="1">
      <alignment horizontal="right" vertical="center"/>
    </xf>
    <xf numFmtId="0" fontId="17" fillId="0" borderId="0" xfId="0" applyFont="1">
      <alignment vertical="center"/>
    </xf>
    <xf numFmtId="0" fontId="0" fillId="0" borderId="61" xfId="0" applyBorder="1">
      <alignment vertical="center"/>
    </xf>
    <xf numFmtId="0" fontId="0" fillId="0" borderId="62" xfId="0" applyBorder="1">
      <alignment vertical="center"/>
    </xf>
    <xf numFmtId="177" fontId="0" fillId="0" borderId="54" xfId="0" applyNumberFormat="1" applyBorder="1" applyAlignment="1">
      <alignment horizontal="right" vertical="center"/>
    </xf>
    <xf numFmtId="177" fontId="0" fillId="2" borderId="55" xfId="0" applyNumberFormat="1" applyFill="1" applyBorder="1" applyAlignment="1">
      <alignment horizontal="right" vertical="center"/>
    </xf>
    <xf numFmtId="177" fontId="0" fillId="0" borderId="63" xfId="0" applyNumberFormat="1" applyBorder="1" applyAlignment="1">
      <alignment horizontal="right" vertical="center"/>
    </xf>
    <xf numFmtId="0" fontId="0" fillId="0" borderId="64" xfId="0" applyBorder="1">
      <alignment vertical="center"/>
    </xf>
    <xf numFmtId="0" fontId="0" fillId="0" borderId="65" xfId="0" applyBorder="1">
      <alignment vertical="center"/>
    </xf>
    <xf numFmtId="0" fontId="20" fillId="0" borderId="0" xfId="0" applyFont="1" applyBorder="1">
      <alignment vertical="center"/>
    </xf>
    <xf numFmtId="0" fontId="0" fillId="0" borderId="0" xfId="0" applyAlignment="1">
      <alignment horizontal="center" vertical="center"/>
    </xf>
    <xf numFmtId="176" fontId="21" fillId="0" borderId="0" xfId="0" applyNumberFormat="1" applyFont="1">
      <alignment vertical="center"/>
    </xf>
    <xf numFmtId="176" fontId="21" fillId="0" borderId="0" xfId="0" applyNumberFormat="1" applyFont="1" applyFill="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2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0" xfId="0" applyFont="1" applyFill="1" applyAlignment="1">
      <alignment horizontal="center" vertical="center"/>
    </xf>
    <xf numFmtId="0" fontId="8" fillId="0" borderId="1" xfId="0" applyFont="1" applyFill="1" applyBorder="1" applyAlignment="1">
      <alignment horizontal="center" vertical="center" shrinkToFit="1"/>
    </xf>
    <xf numFmtId="38" fontId="4" fillId="0" borderId="7" xfId="1" applyFont="1" applyFill="1" applyBorder="1" applyAlignment="1">
      <alignment horizontal="center"/>
    </xf>
    <xf numFmtId="38" fontId="4" fillId="0" borderId="8" xfId="1" applyFont="1" applyFill="1" applyBorder="1" applyAlignment="1">
      <alignment horizontal="center"/>
    </xf>
    <xf numFmtId="0" fontId="14" fillId="0" borderId="11" xfId="0" applyFont="1" applyFill="1" applyBorder="1" applyAlignment="1">
      <alignment horizontal="left" vertical="top" wrapText="1"/>
    </xf>
    <xf numFmtId="0" fontId="14" fillId="0" borderId="25" xfId="0" applyFont="1" applyFill="1" applyBorder="1" applyAlignment="1">
      <alignment horizontal="left" vertical="top" wrapText="1"/>
    </xf>
    <xf numFmtId="0" fontId="12"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left" wrapText="1"/>
    </xf>
    <xf numFmtId="0" fontId="13" fillId="0" borderId="2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5" xfId="0" applyFont="1" applyFill="1" applyBorder="1" applyAlignment="1">
      <alignment horizontal="left" vertical="top" wrapText="1"/>
    </xf>
  </cellXfs>
  <cellStyles count="3">
    <cellStyle name="桁区切り" xfId="1" builtinId="6"/>
    <cellStyle name="標準" xfId="0" builtinId="0"/>
    <cellStyle name="標準_01_2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409575</xdr:colOff>
      <xdr:row>7</xdr:row>
      <xdr:rowOff>209550</xdr:rowOff>
    </xdr:from>
    <xdr:to>
      <xdr:col>9</xdr:col>
      <xdr:colOff>180975</xdr:colOff>
      <xdr:row>7</xdr:row>
      <xdr:rowOff>752475</xdr:rowOff>
    </xdr:to>
    <xdr:sp macro="" textlink="">
      <xdr:nvSpPr>
        <xdr:cNvPr id="2" name="テキスト ボックス 1"/>
        <xdr:cNvSpPr txBox="1"/>
      </xdr:nvSpPr>
      <xdr:spPr>
        <a:xfrm>
          <a:off x="3152775" y="1514475"/>
          <a:ext cx="3295650" cy="542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rgbClr val="FF0000"/>
              </a:solidFill>
              <a:latin typeface="+mn-ea"/>
              <a:ea typeface="+mn-ea"/>
            </a:rPr>
            <a:t>平成</a:t>
          </a:r>
          <a:r>
            <a:rPr kumimoji="1" lang="en-US" altLang="ja-JP" sz="1100">
              <a:solidFill>
                <a:srgbClr val="FF0000"/>
              </a:solidFill>
              <a:latin typeface="+mn-ea"/>
              <a:ea typeface="+mn-ea"/>
            </a:rPr>
            <a:t>29</a:t>
          </a:r>
          <a:r>
            <a:rPr kumimoji="1" lang="ja-JP" altLang="en-US" sz="1100">
              <a:solidFill>
                <a:srgbClr val="FF0000"/>
              </a:solidFill>
              <a:latin typeface="+mn-ea"/>
              <a:ea typeface="+mn-ea"/>
            </a:rPr>
            <a:t>年分の月額表です。</a:t>
          </a:r>
          <a:endParaRPr kumimoji="1" lang="en-US" altLang="ja-JP" sz="1100">
            <a:solidFill>
              <a:srgbClr val="FF0000"/>
            </a:solidFill>
            <a:latin typeface="+mn-ea"/>
            <a:ea typeface="+mn-ea"/>
          </a:endParaRPr>
        </a:p>
        <a:p>
          <a:pPr>
            <a:lnSpc>
              <a:spcPts val="1300"/>
            </a:lnSpc>
          </a:pPr>
          <a:r>
            <a:rPr kumimoji="1" lang="ja-JP" altLang="en-US" sz="1100">
              <a:solidFill>
                <a:srgbClr val="FF0000"/>
              </a:solidFill>
              <a:latin typeface="+mn-ea"/>
              <a:ea typeface="+mn-ea"/>
            </a:rPr>
            <a:t>平成</a:t>
          </a:r>
          <a:r>
            <a:rPr kumimoji="1" lang="en-US" altLang="ja-JP" sz="1100">
              <a:solidFill>
                <a:srgbClr val="FF0000"/>
              </a:solidFill>
              <a:latin typeface="+mn-ea"/>
              <a:ea typeface="+mn-ea"/>
            </a:rPr>
            <a:t>28</a:t>
          </a:r>
          <a:r>
            <a:rPr kumimoji="1" lang="ja-JP" altLang="en-US" sz="1100">
              <a:solidFill>
                <a:srgbClr val="FF0000"/>
              </a:solidFill>
              <a:latin typeface="+mn-ea"/>
              <a:ea typeface="+mn-ea"/>
            </a:rPr>
            <a:t>年分以前の給与等には使用できません。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5"/>
  <sheetViews>
    <sheetView tabSelected="1" workbookViewId="0">
      <selection activeCell="G50" sqref="G50"/>
    </sheetView>
  </sheetViews>
  <sheetFormatPr defaultRowHeight="13.5"/>
  <cols>
    <col min="1" max="1" width="3.25" customWidth="1"/>
    <col min="2" max="2" width="3.375" customWidth="1"/>
    <col min="3" max="3" width="19.875" customWidth="1"/>
    <col min="4" max="4" width="15.25" style="7" customWidth="1"/>
    <col min="5" max="5" width="4.875" customWidth="1"/>
    <col min="6" max="6" width="7.5" style="3" customWidth="1"/>
    <col min="7" max="7" width="9.625" customWidth="1"/>
    <col min="8" max="8" width="3.875" customWidth="1"/>
    <col min="9" max="9" width="11" customWidth="1"/>
    <col min="10" max="10" width="7.75" customWidth="1"/>
    <col min="11" max="11" width="5.875" customWidth="1"/>
  </cols>
  <sheetData>
    <row r="1" spans="1:11" ht="23.25" customHeight="1">
      <c r="A1" s="111" t="s">
        <v>118</v>
      </c>
    </row>
    <row r="2" spans="1:11" ht="11.25" customHeight="1">
      <c r="A2" s="111"/>
    </row>
    <row r="3" spans="1:11">
      <c r="D3" s="112" t="s">
        <v>101</v>
      </c>
      <c r="E3" s="8"/>
      <c r="F3" s="5"/>
    </row>
    <row r="4" spans="1:11" ht="15" customHeight="1">
      <c r="A4" s="169" t="s">
        <v>7</v>
      </c>
    </row>
    <row r="5" spans="1:11" ht="4.5" customHeight="1"/>
    <row r="6" spans="1:11" ht="15" customHeight="1">
      <c r="B6" s="113" t="s">
        <v>108</v>
      </c>
      <c r="C6" s="114"/>
      <c r="D6" s="162">
        <v>40</v>
      </c>
      <c r="E6" s="146" t="s">
        <v>21</v>
      </c>
      <c r="F6" s="116"/>
      <c r="G6" s="114"/>
      <c r="H6" s="114"/>
      <c r="I6" s="114"/>
      <c r="J6" s="127"/>
      <c r="K6" s="129"/>
    </row>
    <row r="7" spans="1:11" ht="15" customHeight="1">
      <c r="B7" s="126" t="s">
        <v>8</v>
      </c>
      <c r="C7" s="127"/>
      <c r="D7" s="163">
        <v>2</v>
      </c>
      <c r="E7" s="147" t="s">
        <v>107</v>
      </c>
      <c r="F7" s="128"/>
      <c r="G7" s="127"/>
      <c r="H7" s="127"/>
      <c r="I7" s="127"/>
      <c r="J7" s="127"/>
      <c r="K7" s="129"/>
    </row>
    <row r="8" spans="1:11" ht="15" customHeight="1">
      <c r="B8" s="113" t="s">
        <v>122</v>
      </c>
      <c r="C8" s="114"/>
      <c r="D8" s="173">
        <v>30</v>
      </c>
      <c r="E8" s="114" t="s">
        <v>125</v>
      </c>
      <c r="F8" s="116"/>
      <c r="G8" s="114"/>
      <c r="H8" s="114"/>
      <c r="I8" s="114"/>
      <c r="J8" s="114"/>
      <c r="K8" s="117"/>
    </row>
    <row r="9" spans="1:11" ht="15" customHeight="1">
      <c r="B9" s="113" t="s">
        <v>116</v>
      </c>
      <c r="C9" s="114"/>
      <c r="D9" s="115"/>
      <c r="E9" s="114"/>
      <c r="F9" s="116"/>
      <c r="G9" s="114"/>
      <c r="H9" s="114"/>
      <c r="I9" s="114"/>
      <c r="J9" s="114"/>
      <c r="K9" s="117"/>
    </row>
    <row r="10" spans="1:11" ht="15" customHeight="1">
      <c r="B10" s="118"/>
      <c r="C10" s="138" t="s">
        <v>110</v>
      </c>
      <c r="D10" s="166">
        <v>9.8500000000000004E-2</v>
      </c>
      <c r="E10" s="148" t="s">
        <v>19</v>
      </c>
      <c r="F10" s="131"/>
      <c r="G10" s="130"/>
      <c r="H10" s="130"/>
      <c r="I10" s="130"/>
      <c r="J10" s="134"/>
      <c r="K10" s="135"/>
    </row>
    <row r="11" spans="1:11" ht="15" customHeight="1">
      <c r="B11" s="118"/>
      <c r="C11" s="142" t="s">
        <v>18</v>
      </c>
      <c r="D11" s="167">
        <v>1.5699999999999999E-2</v>
      </c>
      <c r="E11" s="149" t="s">
        <v>19</v>
      </c>
      <c r="F11" s="133"/>
      <c r="G11" s="134"/>
      <c r="H11" s="134"/>
      <c r="I11" s="134"/>
      <c r="J11" s="134"/>
      <c r="K11" s="135"/>
    </row>
    <row r="12" spans="1:11" ht="15" customHeight="1">
      <c r="B12" s="118"/>
      <c r="C12" s="142" t="s">
        <v>17</v>
      </c>
      <c r="D12" s="167">
        <v>0.183</v>
      </c>
      <c r="E12" s="149" t="s">
        <v>19</v>
      </c>
      <c r="F12" s="133"/>
      <c r="G12" s="134"/>
      <c r="H12" s="134"/>
      <c r="I12" s="134"/>
      <c r="J12" s="134"/>
      <c r="K12" s="135"/>
    </row>
    <row r="13" spans="1:11" ht="15" customHeight="1">
      <c r="B13" s="122"/>
      <c r="C13" s="139" t="s">
        <v>109</v>
      </c>
      <c r="D13" s="168">
        <v>3.0000000000000001E-3</v>
      </c>
      <c r="E13" s="150" t="s">
        <v>111</v>
      </c>
      <c r="F13" s="124"/>
      <c r="G13" s="123"/>
      <c r="H13" s="123"/>
      <c r="I13" s="123"/>
      <c r="J13" s="123"/>
      <c r="K13" s="125"/>
    </row>
    <row r="14" spans="1:11" ht="15" customHeight="1">
      <c r="D14" s="115"/>
    </row>
    <row r="15" spans="1:11" ht="15" customHeight="1">
      <c r="A15" s="169" t="s">
        <v>9</v>
      </c>
      <c r="D15" s="120"/>
    </row>
    <row r="16" spans="1:11" ht="6" customHeight="1">
      <c r="D16" s="137"/>
    </row>
    <row r="17" spans="2:11" ht="21.75" customHeight="1">
      <c r="B17" s="113" t="s">
        <v>10</v>
      </c>
      <c r="C17" s="114"/>
      <c r="D17" s="164">
        <f>D31</f>
        <v>321500</v>
      </c>
      <c r="E17" s="146" t="s">
        <v>12</v>
      </c>
      <c r="F17" s="116" t="s">
        <v>13</v>
      </c>
      <c r="G17" s="136">
        <f>D31-D27</f>
        <v>315000</v>
      </c>
      <c r="H17" s="114" t="s">
        <v>102</v>
      </c>
      <c r="I17" s="114" t="s">
        <v>14</v>
      </c>
      <c r="J17" s="136">
        <f>D27</f>
        <v>6500</v>
      </c>
      <c r="K17" s="117" t="s">
        <v>12</v>
      </c>
    </row>
    <row r="18" spans="2:11" ht="21.75" customHeight="1">
      <c r="B18" s="126" t="s">
        <v>15</v>
      </c>
      <c r="C18" s="127"/>
      <c r="D18" s="165">
        <f>標準報酬月額算出!F60</f>
        <v>320000</v>
      </c>
      <c r="E18" s="147" t="s">
        <v>12</v>
      </c>
      <c r="F18" s="128"/>
      <c r="G18" s="127"/>
      <c r="H18" s="127"/>
      <c r="I18" s="127"/>
      <c r="J18" s="127"/>
      <c r="K18" s="129"/>
    </row>
    <row r="19" spans="2:11" ht="21.75" customHeight="1">
      <c r="B19" s="126" t="s">
        <v>23</v>
      </c>
      <c r="C19" s="127"/>
      <c r="D19" s="165">
        <f>G17-D42</f>
        <v>266483.5</v>
      </c>
      <c r="E19" s="147" t="s">
        <v>12</v>
      </c>
      <c r="F19" s="128" t="s">
        <v>24</v>
      </c>
      <c r="G19" s="127"/>
      <c r="H19" s="127"/>
      <c r="I19" s="127"/>
      <c r="J19" s="127"/>
      <c r="K19" s="129"/>
    </row>
    <row r="20" spans="2:11" ht="11.25" customHeight="1"/>
    <row r="21" spans="2:11" ht="15" customHeight="1">
      <c r="B21" s="113" t="s">
        <v>16</v>
      </c>
      <c r="C21" s="114"/>
      <c r="D21" s="115"/>
      <c r="E21" s="117"/>
    </row>
    <row r="22" spans="2:11" ht="15" customHeight="1">
      <c r="B22" s="155"/>
      <c r="C22" s="138" t="s">
        <v>113</v>
      </c>
      <c r="D22" s="144">
        <v>300000</v>
      </c>
      <c r="E22" s="132" t="s">
        <v>12</v>
      </c>
    </row>
    <row r="23" spans="2:11" ht="15" customHeight="1">
      <c r="B23" s="118"/>
      <c r="C23" s="142" t="s">
        <v>0</v>
      </c>
      <c r="D23" s="145"/>
      <c r="E23" s="135" t="s">
        <v>12</v>
      </c>
    </row>
    <row r="24" spans="2:11" ht="15" customHeight="1">
      <c r="B24" s="118"/>
      <c r="C24" s="142" t="s">
        <v>1</v>
      </c>
      <c r="D24" s="145">
        <v>15000</v>
      </c>
      <c r="E24" s="135" t="s">
        <v>12</v>
      </c>
    </row>
    <row r="25" spans="2:11" ht="15" customHeight="1">
      <c r="B25" s="118"/>
      <c r="C25" s="142" t="s">
        <v>2</v>
      </c>
      <c r="D25" s="145"/>
      <c r="E25" s="135" t="s">
        <v>12</v>
      </c>
    </row>
    <row r="26" spans="2:11" ht="15" customHeight="1">
      <c r="B26" s="118"/>
      <c r="C26" s="142" t="s">
        <v>3</v>
      </c>
      <c r="D26" s="145"/>
      <c r="E26" s="135" t="s">
        <v>12</v>
      </c>
    </row>
    <row r="27" spans="2:11" ht="15" customHeight="1">
      <c r="B27" s="118"/>
      <c r="C27" s="142" t="s">
        <v>20</v>
      </c>
      <c r="D27" s="145">
        <v>6500</v>
      </c>
      <c r="E27" s="135" t="s">
        <v>12</v>
      </c>
    </row>
    <row r="28" spans="2:11" ht="15" customHeight="1">
      <c r="B28" s="118"/>
      <c r="C28" s="142" t="s">
        <v>112</v>
      </c>
      <c r="D28" s="145"/>
      <c r="E28" s="135" t="s">
        <v>12</v>
      </c>
    </row>
    <row r="29" spans="2:11" ht="15" customHeight="1">
      <c r="B29" s="118"/>
      <c r="C29" s="142" t="s">
        <v>115</v>
      </c>
      <c r="D29" s="145"/>
      <c r="E29" s="135" t="s">
        <v>12</v>
      </c>
    </row>
    <row r="30" spans="2:11" ht="15" customHeight="1">
      <c r="B30" s="118"/>
      <c r="C30" s="142"/>
      <c r="D30" s="145"/>
      <c r="E30" s="135" t="s">
        <v>12</v>
      </c>
    </row>
    <row r="31" spans="2:11" ht="15" customHeight="1">
      <c r="B31" s="122"/>
      <c r="C31" s="139" t="s">
        <v>100</v>
      </c>
      <c r="D31" s="141">
        <f>SUM(D22:D30)</f>
        <v>321500</v>
      </c>
      <c r="E31" s="125" t="s">
        <v>12</v>
      </c>
      <c r="F31" s="179" t="s">
        <v>131</v>
      </c>
    </row>
    <row r="32" spans="2:11" ht="15" customHeight="1"/>
    <row r="33" spans="1:9" ht="15" customHeight="1">
      <c r="A33" s="169" t="s">
        <v>132</v>
      </c>
    </row>
    <row r="34" spans="1:9" ht="5.25" customHeight="1"/>
    <row r="35" spans="1:9" ht="21.75" customHeight="1">
      <c r="B35" s="126" t="s">
        <v>26</v>
      </c>
      <c r="C35" s="127"/>
      <c r="D35" s="152">
        <f>D42+D46</f>
        <v>68445.510000000009</v>
      </c>
      <c r="E35" s="151" t="s">
        <v>12</v>
      </c>
    </row>
    <row r="36" spans="1:9" ht="5.25" customHeight="1">
      <c r="B36" s="119"/>
      <c r="C36" s="119"/>
      <c r="D36" s="120"/>
      <c r="E36" s="119"/>
    </row>
    <row r="37" spans="1:9" ht="15" customHeight="1">
      <c r="B37" s="113" t="s">
        <v>16</v>
      </c>
      <c r="C37" s="114"/>
      <c r="D37" s="115"/>
      <c r="E37" s="117"/>
    </row>
    <row r="38" spans="1:9" ht="15" customHeight="1">
      <c r="B38" s="157"/>
      <c r="C38" s="153" t="s">
        <v>126</v>
      </c>
      <c r="D38" s="154">
        <f>(D18*D10)/2</f>
        <v>15760</v>
      </c>
      <c r="E38" s="117" t="s">
        <v>12</v>
      </c>
    </row>
    <row r="39" spans="1:9" ht="15" customHeight="1">
      <c r="B39" s="118"/>
      <c r="C39" s="158" t="s">
        <v>127</v>
      </c>
      <c r="D39" s="159">
        <f>IF(D6&gt;=40,(D18*D11)/2,0)</f>
        <v>2512</v>
      </c>
      <c r="E39" s="135" t="s">
        <v>12</v>
      </c>
    </row>
    <row r="40" spans="1:9" ht="15" customHeight="1">
      <c r="B40" s="118"/>
      <c r="C40" s="158" t="s">
        <v>128</v>
      </c>
      <c r="D40" s="143">
        <f>(D18*D12)/2</f>
        <v>29280</v>
      </c>
      <c r="E40" s="135" t="s">
        <v>12</v>
      </c>
    </row>
    <row r="41" spans="1:9" ht="15" customHeight="1">
      <c r="B41" s="118"/>
      <c r="C41" s="155" t="s">
        <v>4</v>
      </c>
      <c r="D41" s="140">
        <f>D17*D13</f>
        <v>964.5</v>
      </c>
      <c r="E41" s="121" t="s">
        <v>12</v>
      </c>
    </row>
    <row r="42" spans="1:9" ht="15" customHeight="1">
      <c r="B42" s="118"/>
      <c r="C42" s="156" t="s">
        <v>5</v>
      </c>
      <c r="D42" s="152">
        <f>SUM(D38:D41)</f>
        <v>48516.5</v>
      </c>
      <c r="E42" s="129" t="s">
        <v>12</v>
      </c>
    </row>
    <row r="43" spans="1:9" ht="5.25" customHeight="1">
      <c r="B43" s="118"/>
      <c r="C43" s="155"/>
      <c r="D43" s="140"/>
      <c r="E43" s="121"/>
    </row>
    <row r="44" spans="1:9" ht="15" customHeight="1">
      <c r="B44" s="118"/>
      <c r="C44" s="160" t="s">
        <v>6</v>
      </c>
      <c r="D44" s="159">
        <f>所得税額算出表!M353</f>
        <v>3940</v>
      </c>
      <c r="E44" s="161" t="s">
        <v>12</v>
      </c>
    </row>
    <row r="45" spans="1:9" ht="15" customHeight="1">
      <c r="B45" s="118"/>
      <c r="C45" s="160" t="s">
        <v>129</v>
      </c>
      <c r="D45" s="159">
        <f>D19*0.06</f>
        <v>15989.01</v>
      </c>
      <c r="E45" s="161" t="s">
        <v>12</v>
      </c>
      <c r="F45" s="180" t="s">
        <v>114</v>
      </c>
      <c r="G45" s="9"/>
      <c r="H45" s="9"/>
      <c r="I45" s="9"/>
    </row>
    <row r="46" spans="1:9" ht="15" customHeight="1">
      <c r="B46" s="122"/>
      <c r="C46" s="156" t="s">
        <v>25</v>
      </c>
      <c r="D46" s="152">
        <f>SUM(D44:D45)</f>
        <v>19929.010000000002</v>
      </c>
      <c r="E46" s="129" t="s">
        <v>12</v>
      </c>
    </row>
    <row r="47" spans="1:9" ht="5.25" customHeight="1">
      <c r="B47" s="119"/>
      <c r="C47" s="119"/>
      <c r="D47" s="120"/>
      <c r="E47" s="119"/>
    </row>
    <row r="48" spans="1:9" ht="19.5" customHeight="1">
      <c r="B48" s="177" t="s">
        <v>130</v>
      </c>
      <c r="C48" s="119"/>
      <c r="D48" s="120"/>
      <c r="E48" s="119"/>
    </row>
    <row r="49" spans="1:6">
      <c r="F49" s="6"/>
    </row>
    <row r="50" spans="1:6" ht="15" customHeight="1">
      <c r="A50" s="169" t="s">
        <v>117</v>
      </c>
    </row>
    <row r="51" spans="1:6" ht="5.25" customHeight="1"/>
    <row r="52" spans="1:6" ht="21.75" customHeight="1">
      <c r="B52" s="126" t="s">
        <v>119</v>
      </c>
      <c r="C52" s="127"/>
      <c r="D52" s="172">
        <f>(ROUND(D18/30,-1))</f>
        <v>10670</v>
      </c>
      <c r="E52" s="151" t="s">
        <v>120</v>
      </c>
    </row>
    <row r="53" spans="1:6" ht="21.75" customHeight="1">
      <c r="B53" s="126" t="s">
        <v>121</v>
      </c>
      <c r="C53" s="127"/>
      <c r="D53" s="172">
        <f>ROUND((D52/3)*2,0)</f>
        <v>7113</v>
      </c>
      <c r="E53" s="151" t="s">
        <v>120</v>
      </c>
    </row>
    <row r="54" spans="1:6" ht="21.75" customHeight="1" thickBot="1">
      <c r="B54" s="113" t="s">
        <v>122</v>
      </c>
      <c r="C54" s="114"/>
      <c r="D54" s="164">
        <f>D8</f>
        <v>30</v>
      </c>
      <c r="E54" s="175" t="s">
        <v>123</v>
      </c>
    </row>
    <row r="55" spans="1:6" ht="21.75" customHeight="1" thickTop="1">
      <c r="B55" s="170" t="s">
        <v>124</v>
      </c>
      <c r="C55" s="171"/>
      <c r="D55" s="174">
        <f>D53*D54</f>
        <v>213390</v>
      </c>
      <c r="E55" s="176" t="s">
        <v>120</v>
      </c>
    </row>
  </sheetData>
  <phoneticPr fontId="1"/>
  <dataValidations count="1">
    <dataValidation type="list" allowBlank="1" showInputMessage="1" showErrorMessage="1" sqref="D7">
      <formula1>"0,1,2,3,4,5,6,7"</formula1>
    </dataValidation>
  </dataValidations>
  <pageMargins left="0.7" right="0.4" top="0.75" bottom="0.3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33" workbookViewId="0">
      <selection activeCell="F24" sqref="F24"/>
    </sheetView>
  </sheetViews>
  <sheetFormatPr defaultRowHeight="13.5"/>
  <cols>
    <col min="1" max="1" width="16" customWidth="1"/>
    <col min="2" max="2" width="11.25" customWidth="1"/>
    <col min="3" max="3" width="5" style="1" customWidth="1"/>
    <col min="4" max="4" width="11.25" customWidth="1"/>
    <col min="5" max="5" width="6.5" customWidth="1"/>
  </cols>
  <sheetData>
    <row r="1" spans="1:6">
      <c r="A1" t="s">
        <v>106</v>
      </c>
    </row>
    <row r="4" spans="1:6">
      <c r="A4" s="1" t="s">
        <v>15</v>
      </c>
      <c r="B4" s="181" t="s">
        <v>103</v>
      </c>
      <c r="C4" s="181"/>
      <c r="D4" s="181"/>
    </row>
    <row r="5" spans="1:6">
      <c r="B5" s="1" t="s">
        <v>104</v>
      </c>
      <c r="D5" s="1" t="s">
        <v>48</v>
      </c>
    </row>
    <row r="6" spans="1:6">
      <c r="A6">
        <v>58000</v>
      </c>
      <c r="B6" s="4"/>
      <c r="C6" s="4"/>
      <c r="D6" s="4">
        <v>63000</v>
      </c>
      <c r="F6">
        <f>IF(傷病手当金計算!$D$17&lt;標準報酬月額算出!D6,標準報酬月額算出!A6,0)</f>
        <v>0</v>
      </c>
    </row>
    <row r="7" spans="1:6">
      <c r="A7">
        <v>68000</v>
      </c>
      <c r="B7" s="4">
        <v>63000</v>
      </c>
      <c r="C7" s="4"/>
      <c r="D7" s="4">
        <v>73000</v>
      </c>
      <c r="F7">
        <f>IF(AND(傷病手当金計算!$D$17&gt;=B7,傷病手当金計算!$D$17&lt;標準報酬月額算出!D7),標準報酬月額算出!A7,0)</f>
        <v>0</v>
      </c>
    </row>
    <row r="8" spans="1:6">
      <c r="A8">
        <v>78000</v>
      </c>
      <c r="B8" s="4">
        <v>73000</v>
      </c>
      <c r="C8" s="4"/>
      <c r="D8" s="4">
        <v>83000</v>
      </c>
      <c r="F8">
        <f>IF(AND(傷病手当金計算!$D$17&gt;=B8,傷病手当金計算!$D$17&lt;標準報酬月額算出!D8),標準報酬月額算出!A8,0)</f>
        <v>0</v>
      </c>
    </row>
    <row r="9" spans="1:6">
      <c r="A9">
        <v>88000</v>
      </c>
      <c r="B9" s="4">
        <v>83000</v>
      </c>
      <c r="C9" s="4"/>
      <c r="D9" s="4">
        <v>93000</v>
      </c>
      <c r="F9">
        <f>IF(AND(傷病手当金計算!$D$17&gt;=B9,傷病手当金計算!$D$17&lt;標準報酬月額算出!D9),標準報酬月額算出!A9,0)</f>
        <v>0</v>
      </c>
    </row>
    <row r="10" spans="1:6">
      <c r="A10">
        <v>98000</v>
      </c>
      <c r="B10">
        <v>93000</v>
      </c>
      <c r="C10" s="1" t="s">
        <v>105</v>
      </c>
      <c r="D10">
        <v>101000</v>
      </c>
      <c r="F10">
        <f>IF(AND(傷病手当金計算!$D$17&gt;=B10,傷病手当金計算!$D$17&lt;標準報酬月額算出!D10),標準報酬月額算出!A10,0)</f>
        <v>0</v>
      </c>
    </row>
    <row r="11" spans="1:6">
      <c r="A11">
        <v>104000</v>
      </c>
      <c r="B11">
        <v>101000</v>
      </c>
      <c r="C11" s="1" t="s">
        <v>105</v>
      </c>
      <c r="D11">
        <v>107000</v>
      </c>
      <c r="F11">
        <f>IF(AND(傷病手当金計算!$D$17&gt;=B11,傷病手当金計算!$D$17&lt;標準報酬月額算出!D11),標準報酬月額算出!A11,0)</f>
        <v>0</v>
      </c>
    </row>
    <row r="12" spans="1:6">
      <c r="A12">
        <v>110000</v>
      </c>
      <c r="B12">
        <v>107000</v>
      </c>
      <c r="C12" s="1" t="s">
        <v>105</v>
      </c>
      <c r="D12">
        <v>114000</v>
      </c>
      <c r="F12">
        <f>IF(AND(傷病手当金計算!$D$17&gt;=B12,傷病手当金計算!$D$17&lt;標準報酬月額算出!D12),標準報酬月額算出!A12,0)</f>
        <v>0</v>
      </c>
    </row>
    <row r="13" spans="1:6">
      <c r="A13">
        <v>118000</v>
      </c>
      <c r="B13">
        <v>114000</v>
      </c>
      <c r="C13" s="1" t="s">
        <v>105</v>
      </c>
      <c r="D13">
        <v>122000</v>
      </c>
      <c r="F13">
        <f>IF(AND(傷病手当金計算!$D$17&gt;=B13,傷病手当金計算!$D$17&lt;標準報酬月額算出!D13),標準報酬月額算出!A13,0)</f>
        <v>0</v>
      </c>
    </row>
    <row r="14" spans="1:6">
      <c r="A14">
        <v>126000</v>
      </c>
      <c r="B14">
        <v>122000</v>
      </c>
      <c r="C14" s="1" t="s">
        <v>105</v>
      </c>
      <c r="D14">
        <v>130000</v>
      </c>
      <c r="F14">
        <f>IF(AND(傷病手当金計算!$D$17&gt;=B14,傷病手当金計算!$D$17&lt;標準報酬月額算出!D14),標準報酬月額算出!A14,0)</f>
        <v>0</v>
      </c>
    </row>
    <row r="15" spans="1:6">
      <c r="A15">
        <v>134000</v>
      </c>
      <c r="B15">
        <v>130000</v>
      </c>
      <c r="C15" s="1" t="s">
        <v>105</v>
      </c>
      <c r="D15">
        <v>138000</v>
      </c>
      <c r="F15">
        <f>IF(AND(傷病手当金計算!$D$17&gt;=B15,傷病手当金計算!$D$17&lt;標準報酬月額算出!D15),標準報酬月額算出!A15,0)</f>
        <v>0</v>
      </c>
    </row>
    <row r="16" spans="1:6">
      <c r="A16">
        <v>142000</v>
      </c>
      <c r="B16">
        <v>138000</v>
      </c>
      <c r="C16" s="1" t="s">
        <v>105</v>
      </c>
      <c r="D16">
        <v>146000</v>
      </c>
      <c r="F16">
        <f>IF(AND(傷病手当金計算!$D$17&gt;=B16,傷病手当金計算!$D$17&lt;標準報酬月額算出!D16),標準報酬月額算出!A16,0)</f>
        <v>0</v>
      </c>
    </row>
    <row r="17" spans="1:6">
      <c r="A17">
        <v>150000</v>
      </c>
      <c r="B17">
        <v>146000</v>
      </c>
      <c r="C17" s="1" t="s">
        <v>105</v>
      </c>
      <c r="D17">
        <v>155000</v>
      </c>
      <c r="F17">
        <f>IF(AND(傷病手当金計算!$D$17&gt;=B17,傷病手当金計算!$D$17&lt;標準報酬月額算出!D17),標準報酬月額算出!A17,0)</f>
        <v>0</v>
      </c>
    </row>
    <row r="18" spans="1:6">
      <c r="A18">
        <v>160000</v>
      </c>
      <c r="B18">
        <v>155000</v>
      </c>
      <c r="C18" s="1" t="s">
        <v>105</v>
      </c>
      <c r="D18">
        <v>165000</v>
      </c>
      <c r="F18">
        <f>IF(AND(傷病手当金計算!$D$17&gt;=B18,傷病手当金計算!$D$17&lt;標準報酬月額算出!D18),標準報酬月額算出!A18,0)</f>
        <v>0</v>
      </c>
    </row>
    <row r="19" spans="1:6">
      <c r="A19">
        <v>170000</v>
      </c>
      <c r="B19">
        <v>165000</v>
      </c>
      <c r="C19" s="1" t="s">
        <v>105</v>
      </c>
      <c r="D19">
        <v>175000</v>
      </c>
      <c r="F19">
        <f>IF(AND(傷病手当金計算!$D$17&gt;=B19,傷病手当金計算!$D$17&lt;標準報酬月額算出!D19),標準報酬月額算出!A19,0)</f>
        <v>0</v>
      </c>
    </row>
    <row r="20" spans="1:6">
      <c r="A20">
        <v>180000</v>
      </c>
      <c r="B20">
        <v>175000</v>
      </c>
      <c r="C20" s="1" t="s">
        <v>105</v>
      </c>
      <c r="D20">
        <v>185000</v>
      </c>
      <c r="F20">
        <f>IF(AND(傷病手当金計算!$D$17&gt;=B20,傷病手当金計算!$D$17&lt;標準報酬月額算出!D20),標準報酬月額算出!A20,0)</f>
        <v>0</v>
      </c>
    </row>
    <row r="21" spans="1:6">
      <c r="A21">
        <v>190000</v>
      </c>
      <c r="B21">
        <v>185000</v>
      </c>
      <c r="C21" s="1" t="s">
        <v>105</v>
      </c>
      <c r="D21">
        <v>195000</v>
      </c>
      <c r="F21">
        <f>IF(AND(傷病手当金計算!$D$17&gt;=B21,傷病手当金計算!$D$17&lt;標準報酬月額算出!D21),標準報酬月額算出!A21,0)</f>
        <v>0</v>
      </c>
    </row>
    <row r="22" spans="1:6">
      <c r="A22">
        <v>200000</v>
      </c>
      <c r="B22">
        <v>195000</v>
      </c>
      <c r="C22" s="1" t="s">
        <v>105</v>
      </c>
      <c r="D22">
        <v>210000</v>
      </c>
      <c r="F22">
        <f>IF(AND(傷病手当金計算!$D$17&gt;=B22,傷病手当金計算!$D$17&lt;標準報酬月額算出!D22),標準報酬月額算出!A22,0)</f>
        <v>0</v>
      </c>
    </row>
    <row r="23" spans="1:6">
      <c r="A23">
        <v>220000</v>
      </c>
      <c r="B23">
        <v>210000</v>
      </c>
      <c r="C23" s="1" t="s">
        <v>105</v>
      </c>
      <c r="D23">
        <v>230000</v>
      </c>
      <c r="F23">
        <f>IF(AND(傷病手当金計算!$D$17&gt;=B23,傷病手当金計算!$D$17&lt;標準報酬月額算出!D23),標準報酬月額算出!A23,0)</f>
        <v>0</v>
      </c>
    </row>
    <row r="24" spans="1:6">
      <c r="A24">
        <v>240000</v>
      </c>
      <c r="B24">
        <v>230000</v>
      </c>
      <c r="C24" s="1" t="s">
        <v>105</v>
      </c>
      <c r="D24">
        <v>250000</v>
      </c>
      <c r="F24">
        <f>IF(AND(傷病手当金計算!$D$17&gt;=B24,傷病手当金計算!$D$17&lt;標準報酬月額算出!D24),標準報酬月額算出!A24,0)</f>
        <v>0</v>
      </c>
    </row>
    <row r="25" spans="1:6">
      <c r="A25">
        <v>260000</v>
      </c>
      <c r="B25">
        <v>250000</v>
      </c>
      <c r="C25" s="1" t="s">
        <v>105</v>
      </c>
      <c r="D25">
        <v>270000</v>
      </c>
      <c r="F25">
        <f>IF(AND(傷病手当金計算!$D$17&gt;=B25,傷病手当金計算!$D$17&lt;標準報酬月額算出!D25),標準報酬月額算出!A25,0)</f>
        <v>0</v>
      </c>
    </row>
    <row r="26" spans="1:6">
      <c r="A26">
        <v>280000</v>
      </c>
      <c r="B26">
        <v>270000</v>
      </c>
      <c r="C26" s="1" t="s">
        <v>105</v>
      </c>
      <c r="D26">
        <v>290000</v>
      </c>
      <c r="F26">
        <f>IF(AND(傷病手当金計算!$D$17&gt;=B26,傷病手当金計算!$D$17&lt;標準報酬月額算出!D26),標準報酬月額算出!A26,0)</f>
        <v>0</v>
      </c>
    </row>
    <row r="27" spans="1:6">
      <c r="A27">
        <v>300000</v>
      </c>
      <c r="B27">
        <v>290000</v>
      </c>
      <c r="C27" s="1" t="s">
        <v>105</v>
      </c>
      <c r="D27">
        <v>310000</v>
      </c>
      <c r="F27">
        <f>IF(AND(傷病手当金計算!$D$17&gt;=B27,傷病手当金計算!$D$17&lt;標準報酬月額算出!D27),標準報酬月額算出!A27,0)</f>
        <v>0</v>
      </c>
    </row>
    <row r="28" spans="1:6">
      <c r="A28">
        <v>320000</v>
      </c>
      <c r="B28">
        <v>310000</v>
      </c>
      <c r="C28" s="1" t="s">
        <v>105</v>
      </c>
      <c r="D28">
        <v>330000</v>
      </c>
      <c r="F28">
        <f>IF(AND(傷病手当金計算!$D$17&gt;=B28,傷病手当金計算!$D$17&lt;標準報酬月額算出!D28),標準報酬月額算出!A28,0)</f>
        <v>320000</v>
      </c>
    </row>
    <row r="29" spans="1:6">
      <c r="A29">
        <v>340000</v>
      </c>
      <c r="B29">
        <v>330000</v>
      </c>
      <c r="C29" s="1" t="s">
        <v>105</v>
      </c>
      <c r="D29">
        <v>350000</v>
      </c>
      <c r="F29">
        <f>IF(AND(傷病手当金計算!$D$17&gt;=B29,傷病手当金計算!$D$17&lt;標準報酬月額算出!D29),標準報酬月額算出!A29,0)</f>
        <v>0</v>
      </c>
    </row>
    <row r="30" spans="1:6">
      <c r="A30">
        <v>360000</v>
      </c>
      <c r="B30">
        <v>350000</v>
      </c>
      <c r="C30" s="1" t="s">
        <v>105</v>
      </c>
      <c r="D30">
        <v>370000</v>
      </c>
      <c r="F30">
        <f>IF(AND(傷病手当金計算!$D$17&gt;=B30,傷病手当金計算!$D$17&lt;標準報酬月額算出!D30),標準報酬月額算出!A30,0)</f>
        <v>0</v>
      </c>
    </row>
    <row r="31" spans="1:6">
      <c r="A31">
        <v>380000</v>
      </c>
      <c r="B31">
        <v>370000</v>
      </c>
      <c r="C31" s="1" t="s">
        <v>105</v>
      </c>
      <c r="D31">
        <v>395000</v>
      </c>
      <c r="F31">
        <f>IF(AND(傷病手当金計算!$D$17&gt;=B31,傷病手当金計算!$D$17&lt;標準報酬月額算出!D31),標準報酬月額算出!A31,0)</f>
        <v>0</v>
      </c>
    </row>
    <row r="32" spans="1:6">
      <c r="A32">
        <v>410000</v>
      </c>
      <c r="B32">
        <v>395000</v>
      </c>
      <c r="C32" s="1" t="s">
        <v>105</v>
      </c>
      <c r="D32">
        <v>425000</v>
      </c>
      <c r="F32">
        <f>IF(AND(傷病手当金計算!$D$17&gt;=B32,傷病手当金計算!$D$17&lt;標準報酬月額算出!D32),標準報酬月額算出!A32,0)</f>
        <v>0</v>
      </c>
    </row>
    <row r="33" spans="1:6">
      <c r="A33">
        <v>440000</v>
      </c>
      <c r="B33">
        <v>425000</v>
      </c>
      <c r="C33" s="1" t="s">
        <v>105</v>
      </c>
      <c r="D33">
        <v>455000</v>
      </c>
      <c r="F33">
        <f>IF(AND(傷病手当金計算!$D$17&gt;=B33,傷病手当金計算!$D$17&lt;標準報酬月額算出!D33),標準報酬月額算出!A33,0)</f>
        <v>0</v>
      </c>
    </row>
    <row r="34" spans="1:6">
      <c r="A34">
        <v>470000</v>
      </c>
      <c r="B34">
        <v>455000</v>
      </c>
      <c r="C34" s="1" t="s">
        <v>105</v>
      </c>
      <c r="D34">
        <v>485000</v>
      </c>
      <c r="F34">
        <f>IF(AND(傷病手当金計算!$D$17&gt;=B34,傷病手当金計算!$D$17&lt;標準報酬月額算出!D34),標準報酬月額算出!A34,0)</f>
        <v>0</v>
      </c>
    </row>
    <row r="35" spans="1:6">
      <c r="A35">
        <v>500000</v>
      </c>
      <c r="B35">
        <v>485000</v>
      </c>
      <c r="C35" s="1" t="s">
        <v>105</v>
      </c>
      <c r="D35">
        <v>515000</v>
      </c>
      <c r="F35">
        <f>IF(AND(傷病手当金計算!$D$17&gt;=B35,傷病手当金計算!$D$17&lt;標準報酬月額算出!D35),標準報酬月額算出!A35,0)</f>
        <v>0</v>
      </c>
    </row>
    <row r="36" spans="1:6">
      <c r="A36">
        <v>530000</v>
      </c>
      <c r="B36">
        <v>515000</v>
      </c>
      <c r="C36" s="1" t="s">
        <v>105</v>
      </c>
      <c r="D36">
        <v>545000</v>
      </c>
      <c r="F36">
        <f>IF(AND(傷病手当金計算!$D$17&gt;=B36,傷病手当金計算!$D$17&lt;標準報酬月額算出!D36),標準報酬月額算出!A36,0)</f>
        <v>0</v>
      </c>
    </row>
    <row r="37" spans="1:6">
      <c r="A37">
        <v>560000</v>
      </c>
      <c r="B37">
        <v>545000</v>
      </c>
      <c r="C37" s="1" t="s">
        <v>105</v>
      </c>
      <c r="D37">
        <v>575000</v>
      </c>
      <c r="F37">
        <f>IF(AND(傷病手当金計算!$D$17&gt;=B37,傷病手当金計算!$D$17&lt;標準報酬月額算出!D37),標準報酬月額算出!A37,0)</f>
        <v>0</v>
      </c>
    </row>
    <row r="38" spans="1:6">
      <c r="A38">
        <v>590000</v>
      </c>
      <c r="B38">
        <v>575000</v>
      </c>
      <c r="C38" s="1" t="s">
        <v>105</v>
      </c>
      <c r="D38">
        <v>605000</v>
      </c>
      <c r="F38">
        <f>IF(AND(傷病手当金計算!$D$17&gt;=B38,傷病手当金計算!$D$17&lt;標準報酬月額算出!D38),標準報酬月額算出!A38,0)</f>
        <v>0</v>
      </c>
    </row>
    <row r="39" spans="1:6">
      <c r="A39">
        <v>620000</v>
      </c>
      <c r="B39">
        <v>605000</v>
      </c>
      <c r="C39" s="1" t="s">
        <v>105</v>
      </c>
      <c r="D39">
        <v>635000</v>
      </c>
      <c r="F39">
        <f>IF(AND(傷病手当金計算!$D$17&gt;=B39,傷病手当金計算!$D$17&lt;標準報酬月額算出!D39),標準報酬月額算出!A39,0)</f>
        <v>0</v>
      </c>
    </row>
    <row r="40" spans="1:6">
      <c r="A40">
        <v>650000</v>
      </c>
      <c r="B40">
        <v>635000</v>
      </c>
      <c r="C40" s="178" t="s">
        <v>105</v>
      </c>
      <c r="D40">
        <v>665000</v>
      </c>
      <c r="F40">
        <f>IF(AND(傷病手当金計算!$D$17&gt;=B40,傷病手当金計算!$D$17&lt;標準報酬月額算出!D40),標準報酬月額算出!A40,0)</f>
        <v>0</v>
      </c>
    </row>
    <row r="41" spans="1:6">
      <c r="A41">
        <v>680000</v>
      </c>
      <c r="B41">
        <v>665000</v>
      </c>
      <c r="C41" s="178" t="s">
        <v>105</v>
      </c>
      <c r="D41">
        <v>695000</v>
      </c>
      <c r="F41">
        <f>IF(AND(傷病手当金計算!$D$17&gt;=B41,傷病手当金計算!$D$17&lt;標準報酬月額算出!D41),標準報酬月額算出!A41,0)</f>
        <v>0</v>
      </c>
    </row>
    <row r="42" spans="1:6">
      <c r="A42">
        <v>710000</v>
      </c>
      <c r="B42">
        <v>695000</v>
      </c>
      <c r="C42" s="178" t="s">
        <v>105</v>
      </c>
      <c r="D42">
        <v>730000</v>
      </c>
      <c r="F42">
        <f>IF(AND(傷病手当金計算!$D$17&gt;=B42,傷病手当金計算!$D$17&lt;標準報酬月額算出!D42),標準報酬月額算出!A42,0)</f>
        <v>0</v>
      </c>
    </row>
    <row r="43" spans="1:6">
      <c r="A43">
        <v>750000</v>
      </c>
      <c r="B43">
        <v>730000</v>
      </c>
      <c r="C43" s="178" t="s">
        <v>105</v>
      </c>
      <c r="D43">
        <v>770000</v>
      </c>
      <c r="F43">
        <f>IF(AND(傷病手当金計算!$D$17&gt;=B43,傷病手当金計算!$D$17&lt;標準報酬月額算出!D43),標準報酬月額算出!A43,0)</f>
        <v>0</v>
      </c>
    </row>
    <row r="44" spans="1:6">
      <c r="A44">
        <v>790000</v>
      </c>
      <c r="B44">
        <v>770000</v>
      </c>
      <c r="C44" s="178" t="s">
        <v>105</v>
      </c>
      <c r="D44">
        <v>810000</v>
      </c>
      <c r="F44">
        <f>IF(AND(傷病手当金計算!$D$17&gt;=B44,傷病手当金計算!$D$17&lt;標準報酬月額算出!D44),標準報酬月額算出!A44,0)</f>
        <v>0</v>
      </c>
    </row>
    <row r="45" spans="1:6">
      <c r="A45">
        <v>830000</v>
      </c>
      <c r="B45">
        <v>810000</v>
      </c>
      <c r="C45" s="178" t="s">
        <v>105</v>
      </c>
      <c r="D45">
        <v>855000</v>
      </c>
      <c r="F45">
        <f>IF(AND(傷病手当金計算!$D$17&gt;=B45,傷病手当金計算!$D$17&lt;標準報酬月額算出!D45),標準報酬月額算出!A45,0)</f>
        <v>0</v>
      </c>
    </row>
    <row r="46" spans="1:6">
      <c r="A46">
        <v>880000</v>
      </c>
      <c r="B46">
        <v>855000</v>
      </c>
      <c r="C46" s="178" t="s">
        <v>105</v>
      </c>
      <c r="D46">
        <v>905000</v>
      </c>
      <c r="F46">
        <f>IF(AND(傷病手当金計算!$D$17&gt;=B46,傷病手当金計算!$D$17&lt;標準報酬月額算出!D46),標準報酬月額算出!A46,0)</f>
        <v>0</v>
      </c>
    </row>
    <row r="47" spans="1:6">
      <c r="A47">
        <v>930000</v>
      </c>
      <c r="B47">
        <v>905000</v>
      </c>
      <c r="C47" s="178" t="s">
        <v>105</v>
      </c>
      <c r="D47">
        <v>955000</v>
      </c>
      <c r="F47">
        <f>IF(AND(傷病手当金計算!$D$17&gt;=B47,傷病手当金計算!$D$17&lt;標準報酬月額算出!D47),標準報酬月額算出!A47,0)</f>
        <v>0</v>
      </c>
    </row>
    <row r="48" spans="1:6">
      <c r="A48">
        <v>980000</v>
      </c>
      <c r="B48">
        <v>955000</v>
      </c>
      <c r="C48" s="178" t="s">
        <v>105</v>
      </c>
      <c r="D48">
        <v>1005000</v>
      </c>
      <c r="F48">
        <f>IF(AND(傷病手当金計算!$D$17&gt;=B48,傷病手当金計算!$D$17&lt;標準報酬月額算出!D48),標準報酬月額算出!A48,0)</f>
        <v>0</v>
      </c>
    </row>
    <row r="49" spans="1:7">
      <c r="A49">
        <v>1030000</v>
      </c>
      <c r="B49">
        <v>1005000</v>
      </c>
      <c r="C49" s="178" t="s">
        <v>105</v>
      </c>
      <c r="D49">
        <v>1055000</v>
      </c>
      <c r="F49">
        <f>IF(AND(傷病手当金計算!$D$17&gt;=B49,傷病手当金計算!$D$17&lt;標準報酬月額算出!D49),標準報酬月額算出!A49,0)</f>
        <v>0</v>
      </c>
    </row>
    <row r="50" spans="1:7">
      <c r="A50">
        <v>1090000</v>
      </c>
      <c r="B50">
        <v>1055000</v>
      </c>
      <c r="C50" s="178" t="s">
        <v>105</v>
      </c>
      <c r="D50">
        <v>1115000</v>
      </c>
      <c r="F50">
        <f>IF(AND(傷病手当金計算!$D$17&gt;=B50,傷病手当金計算!$D$17&lt;標準報酬月額算出!D50),標準報酬月額算出!A50,0)</f>
        <v>0</v>
      </c>
    </row>
    <row r="51" spans="1:7">
      <c r="A51">
        <v>1150000</v>
      </c>
      <c r="B51">
        <v>1115000</v>
      </c>
      <c r="C51" s="178" t="s">
        <v>105</v>
      </c>
      <c r="D51">
        <v>1175000</v>
      </c>
      <c r="F51">
        <f>IF(AND(傷病手当金計算!$D$17&gt;=B51,傷病手当金計算!$D$17&lt;標準報酬月額算出!D51),標準報酬月額算出!A51,0)</f>
        <v>0</v>
      </c>
    </row>
    <row r="52" spans="1:7">
      <c r="A52">
        <v>1210000</v>
      </c>
      <c r="B52">
        <v>1175000</v>
      </c>
      <c r="C52" s="178" t="s">
        <v>105</v>
      </c>
      <c r="D52">
        <v>1235000</v>
      </c>
      <c r="F52">
        <f>IF(AND(傷病手当金計算!$D$17&gt;=B52,傷病手当金計算!$D$17&lt;標準報酬月額算出!D52),標準報酬月額算出!A52,0)</f>
        <v>0</v>
      </c>
    </row>
    <row r="53" spans="1:7">
      <c r="A53">
        <v>1270000</v>
      </c>
      <c r="B53">
        <v>1235000</v>
      </c>
      <c r="C53" s="178" t="s">
        <v>105</v>
      </c>
      <c r="D53">
        <v>1295000</v>
      </c>
      <c r="F53">
        <f>IF(AND(傷病手当金計算!$D$17&gt;=B53,傷病手当金計算!$D$17&lt;標準報酬月額算出!D53),標準報酬月額算出!A53,0)</f>
        <v>0</v>
      </c>
    </row>
    <row r="54" spans="1:7">
      <c r="A54">
        <v>1330000</v>
      </c>
      <c r="B54">
        <v>1295000</v>
      </c>
      <c r="C54" s="178" t="s">
        <v>105</v>
      </c>
      <c r="D54">
        <v>1355000</v>
      </c>
      <c r="F54">
        <f>IF(AND(傷病手当金計算!$D$17&gt;=B54,傷病手当金計算!$D$17&lt;標準報酬月額算出!D54),標準報酬月額算出!A54,0)</f>
        <v>0</v>
      </c>
    </row>
    <row r="55" spans="1:7">
      <c r="A55">
        <v>1390000</v>
      </c>
      <c r="B55">
        <v>1355000</v>
      </c>
      <c r="C55" s="178" t="s">
        <v>105</v>
      </c>
      <c r="F55">
        <f>IF(AND(傷病手当金計算!$D$17&gt;=B55),標準報酬月額算出!A55,0)</f>
        <v>0</v>
      </c>
    </row>
    <row r="56" spans="1:7">
      <c r="C56" s="178"/>
    </row>
    <row r="57" spans="1:7">
      <c r="C57" s="178"/>
    </row>
    <row r="58" spans="1:7">
      <c r="C58" s="178"/>
    </row>
    <row r="60" spans="1:7">
      <c r="D60" s="182" t="s">
        <v>15</v>
      </c>
      <c r="E60" s="183"/>
      <c r="F60" s="126">
        <f>SUM(F6:F59)</f>
        <v>320000</v>
      </c>
      <c r="G60" s="129" t="s">
        <v>12</v>
      </c>
    </row>
  </sheetData>
  <mergeCells count="2">
    <mergeCell ref="B4:D4"/>
    <mergeCell ref="D60:E60"/>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3"/>
  <sheetViews>
    <sheetView workbookViewId="0">
      <selection activeCell="D247" sqref="D247"/>
    </sheetView>
  </sheetViews>
  <sheetFormatPr defaultRowHeight="13.5"/>
  <cols>
    <col min="1" max="1" width="4" customWidth="1"/>
    <col min="12" max="12" width="3.125" customWidth="1"/>
  </cols>
  <sheetData>
    <row r="1" spans="1:20">
      <c r="A1" t="s">
        <v>98</v>
      </c>
    </row>
    <row r="2" spans="1:20" ht="14.25" thickBot="1"/>
    <row r="3" spans="1:20" s="12" customFormat="1">
      <c r="B3" s="13" t="s">
        <v>29</v>
      </c>
      <c r="C3" s="14"/>
      <c r="D3" s="15" t="s">
        <v>30</v>
      </c>
      <c r="E3" s="16"/>
      <c r="F3" s="16"/>
      <c r="G3" s="16"/>
      <c r="H3" s="16"/>
      <c r="I3" s="16"/>
      <c r="J3" s="16"/>
      <c r="K3" s="104"/>
      <c r="M3" s="15" t="s">
        <v>30</v>
      </c>
      <c r="N3" s="16"/>
      <c r="O3" s="16"/>
      <c r="P3" s="16"/>
      <c r="Q3" s="16"/>
      <c r="R3" s="16"/>
      <c r="S3" s="16"/>
      <c r="T3" s="104"/>
    </row>
    <row r="4" spans="1:20" s="12" customFormat="1">
      <c r="B4" s="18" t="s">
        <v>32</v>
      </c>
      <c r="C4" s="19"/>
      <c r="D4" s="20" t="s">
        <v>33</v>
      </c>
      <c r="E4" s="21"/>
      <c r="F4" s="21"/>
      <c r="G4" s="21"/>
      <c r="H4" s="21"/>
      <c r="I4" s="21"/>
      <c r="J4" s="21"/>
      <c r="K4" s="105"/>
      <c r="M4" s="20" t="s">
        <v>33</v>
      </c>
      <c r="N4" s="21"/>
      <c r="O4" s="21"/>
      <c r="P4" s="21"/>
      <c r="Q4" s="21"/>
      <c r="R4" s="21"/>
      <c r="S4" s="21"/>
      <c r="T4" s="105"/>
    </row>
    <row r="5" spans="1:20" s="12" customFormat="1">
      <c r="B5" s="23" t="s">
        <v>35</v>
      </c>
      <c r="C5" s="24"/>
      <c r="D5" s="25" t="s">
        <v>36</v>
      </c>
      <c r="E5" s="25" t="s">
        <v>37</v>
      </c>
      <c r="F5" s="25" t="s">
        <v>38</v>
      </c>
      <c r="G5" s="25" t="s">
        <v>39</v>
      </c>
      <c r="H5" s="25" t="s">
        <v>40</v>
      </c>
      <c r="I5" s="25" t="s">
        <v>41</v>
      </c>
      <c r="J5" s="25" t="s">
        <v>42</v>
      </c>
      <c r="K5" s="106" t="s">
        <v>43</v>
      </c>
      <c r="M5" s="25" t="s">
        <v>36</v>
      </c>
      <c r="N5" s="25" t="s">
        <v>37</v>
      </c>
      <c r="O5" s="25" t="s">
        <v>38</v>
      </c>
      <c r="P5" s="25" t="s">
        <v>39</v>
      </c>
      <c r="Q5" s="25" t="s">
        <v>40</v>
      </c>
      <c r="R5" s="25" t="s">
        <v>41</v>
      </c>
      <c r="S5" s="25" t="s">
        <v>42</v>
      </c>
      <c r="T5" s="106" t="s">
        <v>43</v>
      </c>
    </row>
    <row r="6" spans="1:20" s="12" customFormat="1">
      <c r="B6" s="27" t="s">
        <v>44</v>
      </c>
      <c r="C6" s="25" t="s">
        <v>45</v>
      </c>
      <c r="D6" s="28" t="s">
        <v>46</v>
      </c>
      <c r="E6" s="28"/>
      <c r="F6" s="28"/>
      <c r="G6" s="28"/>
      <c r="H6" s="28"/>
      <c r="I6" s="28"/>
      <c r="J6" s="28"/>
      <c r="K6" s="107"/>
      <c r="M6" s="28" t="s">
        <v>46</v>
      </c>
      <c r="N6" s="28"/>
      <c r="O6" s="28"/>
      <c r="P6" s="28"/>
      <c r="Q6" s="28"/>
      <c r="R6" s="28"/>
      <c r="S6" s="28"/>
      <c r="T6" s="107"/>
    </row>
    <row r="7" spans="1:20" s="12" customFormat="1">
      <c r="B7" s="30" t="s">
        <v>11</v>
      </c>
      <c r="C7" s="31" t="s">
        <v>11</v>
      </c>
      <c r="D7" s="31" t="s">
        <v>11</v>
      </c>
      <c r="E7" s="31" t="s">
        <v>11</v>
      </c>
      <c r="F7" s="31" t="s">
        <v>11</v>
      </c>
      <c r="G7" s="31" t="s">
        <v>11</v>
      </c>
      <c r="H7" s="31" t="s">
        <v>11</v>
      </c>
      <c r="I7" s="31" t="s">
        <v>11</v>
      </c>
      <c r="J7" s="31" t="s">
        <v>11</v>
      </c>
      <c r="K7" s="32" t="s">
        <v>11</v>
      </c>
      <c r="M7" s="31" t="s">
        <v>11</v>
      </c>
      <c r="N7" s="31" t="s">
        <v>11</v>
      </c>
      <c r="O7" s="31" t="s">
        <v>11</v>
      </c>
      <c r="P7" s="31" t="s">
        <v>11</v>
      </c>
      <c r="Q7" s="31" t="s">
        <v>11</v>
      </c>
      <c r="R7" s="31" t="s">
        <v>11</v>
      </c>
      <c r="S7" s="31" t="s">
        <v>11</v>
      </c>
      <c r="T7" s="32" t="s">
        <v>11</v>
      </c>
    </row>
    <row r="8" spans="1:20" s="12" customFormat="1">
      <c r="B8" s="33">
        <v>88000</v>
      </c>
      <c r="C8" s="34" t="s">
        <v>48</v>
      </c>
      <c r="D8" s="34">
        <v>0</v>
      </c>
      <c r="E8" s="34">
        <v>0</v>
      </c>
      <c r="F8" s="34">
        <v>0</v>
      </c>
      <c r="G8" s="34">
        <v>0</v>
      </c>
      <c r="H8" s="34">
        <v>0</v>
      </c>
      <c r="I8" s="34">
        <v>0</v>
      </c>
      <c r="J8" s="34">
        <v>0</v>
      </c>
      <c r="K8" s="108">
        <v>0</v>
      </c>
      <c r="M8" s="34"/>
      <c r="N8" s="34"/>
      <c r="O8" s="34"/>
      <c r="P8" s="34"/>
      <c r="Q8" s="34"/>
      <c r="R8" s="34"/>
      <c r="S8" s="34"/>
      <c r="T8" s="108"/>
    </row>
    <row r="9" spans="1:20" s="12" customFormat="1" ht="13.5" customHeight="1">
      <c r="B9" s="33"/>
      <c r="C9" s="34"/>
      <c r="D9" s="34"/>
      <c r="E9" s="34"/>
      <c r="F9" s="34"/>
      <c r="G9" s="34"/>
      <c r="H9" s="34"/>
      <c r="I9" s="34"/>
      <c r="J9" s="34"/>
      <c r="K9" s="108"/>
      <c r="M9" s="34"/>
      <c r="N9" s="34"/>
      <c r="O9" s="34"/>
      <c r="P9" s="34"/>
      <c r="Q9" s="34"/>
      <c r="R9" s="34"/>
      <c r="S9" s="34"/>
      <c r="T9" s="108"/>
    </row>
    <row r="10" spans="1:20" s="10" customFormat="1">
      <c r="A10" s="36">
        <v>1</v>
      </c>
      <c r="B10" s="37">
        <v>88000</v>
      </c>
      <c r="C10" s="38">
        <v>89000</v>
      </c>
      <c r="D10" s="38">
        <f>IF(AND(傷病手当金計算!$D$7=0,傷病手当金計算!$D$19&gt;=B10,傷病手当金計算!$D$19&lt;C10),1,0)</f>
        <v>0</v>
      </c>
      <c r="E10" s="38">
        <f>IF(AND(傷病手当金計算!$D$7=1,傷病手当金計算!$D$19&gt;=B10,傷病手当金計算!$D$19&lt;C10),1,0)</f>
        <v>0</v>
      </c>
      <c r="F10" s="38">
        <f>IF(AND(傷病手当金計算!$D$7=2,傷病手当金計算!$D$19&gt;=B10,傷病手当金計算!$D$19&lt;C10),1,0)</f>
        <v>0</v>
      </c>
      <c r="G10" s="38">
        <f>IF(AND(傷病手当金計算!$D$7=3,傷病手当金計算!$D$19&gt;=B10,傷病手当金計算!$D$19&lt;C10),1,0)</f>
        <v>0</v>
      </c>
      <c r="H10" s="38">
        <f>IF(AND(傷病手当金計算!$D$7=4,傷病手当金計算!$D$19&gt;=B10,傷病手当金計算!$D$19&lt;C10),1,0)</f>
        <v>0</v>
      </c>
      <c r="I10" s="38">
        <f>IF(AND(傷病手当金計算!$D$7=5,傷病手当金計算!$D$19&gt;=B10,傷病手当金計算!$D$19&lt;C10),1,0)</f>
        <v>0</v>
      </c>
      <c r="J10" s="38">
        <f>IF(AND(傷病手当金計算!$D$7=6,傷病手当金計算!$D$19&gt;=B10,傷病手当金計算!$D$19&lt;C10),1,0)</f>
        <v>0</v>
      </c>
      <c r="K10" s="38">
        <f>IF(AND(傷病手当金計算!$D$7=7,傷病手当金計算!$D$19&gt;=B10,傷病手当金計算!$D$19&lt;C10),1,0)</f>
        <v>0</v>
      </c>
      <c r="M10" s="38">
        <f>D10*源泉徴収税額表!D10</f>
        <v>0</v>
      </c>
      <c r="N10" s="38">
        <f>E10*源泉徴収税額表!E10</f>
        <v>0</v>
      </c>
      <c r="O10" s="38">
        <f>F10*源泉徴収税額表!F10</f>
        <v>0</v>
      </c>
      <c r="P10" s="38">
        <f>G10*源泉徴収税額表!G10</f>
        <v>0</v>
      </c>
      <c r="Q10" s="38">
        <f>H10*源泉徴収税額表!H10</f>
        <v>0</v>
      </c>
      <c r="R10" s="38">
        <f>I10*源泉徴収税額表!I10</f>
        <v>0</v>
      </c>
      <c r="S10" s="38">
        <f>J10*源泉徴収税額表!J10</f>
        <v>0</v>
      </c>
      <c r="T10" s="38">
        <f>K10*源泉徴収税額表!K10</f>
        <v>0</v>
      </c>
    </row>
    <row r="11" spans="1:20" s="10" customFormat="1">
      <c r="A11" s="36">
        <v>2</v>
      </c>
      <c r="B11" s="37">
        <v>89000</v>
      </c>
      <c r="C11" s="38">
        <v>90000</v>
      </c>
      <c r="D11" s="38">
        <f>IF(AND(傷病手当金計算!$D$7=0,傷病手当金計算!$D$19&gt;=B11,傷病手当金計算!$D$19&lt;C11),1,0)</f>
        <v>0</v>
      </c>
      <c r="E11" s="38">
        <f>IF(AND(傷病手当金計算!$D$7=1,傷病手当金計算!$D$19&gt;=B11,傷病手当金計算!$D$19&lt;C11),1,0)</f>
        <v>0</v>
      </c>
      <c r="F11" s="38">
        <f>IF(AND(傷病手当金計算!$D$7=2,傷病手当金計算!$D$19&gt;=B11,傷病手当金計算!$D$19&lt;C11),1,0)</f>
        <v>0</v>
      </c>
      <c r="G11" s="38">
        <f>IF(AND(傷病手当金計算!$D$7=3,傷病手当金計算!$D$19&gt;=B11,傷病手当金計算!$D$19&lt;C11),1,0)</f>
        <v>0</v>
      </c>
      <c r="H11" s="38">
        <f>IF(AND(傷病手当金計算!$D$7=4,傷病手当金計算!$D$19&gt;=B11,傷病手当金計算!$D$19&lt;C11),1,0)</f>
        <v>0</v>
      </c>
      <c r="I11" s="38">
        <f>IF(AND(傷病手当金計算!$D$7=5,傷病手当金計算!$D$19&gt;=B11,傷病手当金計算!$D$19&lt;C11),1,0)</f>
        <v>0</v>
      </c>
      <c r="J11" s="38">
        <f>IF(AND(傷病手当金計算!$D$7=6,傷病手当金計算!$D$19&gt;=B11,傷病手当金計算!$D$19&lt;C11),1,0)</f>
        <v>0</v>
      </c>
      <c r="K11" s="38">
        <f>IF(AND(傷病手当金計算!$D$7=7,傷病手当金計算!$D$19&gt;=B11,傷病手当金計算!$D$19&lt;C11),1,0)</f>
        <v>0</v>
      </c>
      <c r="M11" s="38">
        <f>D11*源泉徴収税額表!D11</f>
        <v>0</v>
      </c>
      <c r="N11" s="38">
        <f>E11*源泉徴収税額表!E11</f>
        <v>0</v>
      </c>
      <c r="O11" s="38">
        <f>F11*源泉徴収税額表!F11</f>
        <v>0</v>
      </c>
      <c r="P11" s="38">
        <f>G11*源泉徴収税額表!G11</f>
        <v>0</v>
      </c>
      <c r="Q11" s="38">
        <f>H11*源泉徴収税額表!H11</f>
        <v>0</v>
      </c>
      <c r="R11" s="38">
        <f>I11*源泉徴収税額表!I11</f>
        <v>0</v>
      </c>
      <c r="S11" s="38">
        <f>J11*源泉徴収税額表!J11</f>
        <v>0</v>
      </c>
      <c r="T11" s="38">
        <f>K11*源泉徴収税額表!K11</f>
        <v>0</v>
      </c>
    </row>
    <row r="12" spans="1:20" s="10" customFormat="1">
      <c r="A12" s="36">
        <v>3</v>
      </c>
      <c r="B12" s="37">
        <v>90000</v>
      </c>
      <c r="C12" s="38">
        <v>91000</v>
      </c>
      <c r="D12" s="38">
        <f>IF(AND(傷病手当金計算!$D$7=0,傷病手当金計算!$D$19&gt;=B12,傷病手当金計算!$D$19&lt;C12),1,0)</f>
        <v>0</v>
      </c>
      <c r="E12" s="38">
        <f>IF(AND(傷病手当金計算!$D$7=1,傷病手当金計算!$D$19&gt;=B12,傷病手当金計算!$D$19&lt;C12),1,0)</f>
        <v>0</v>
      </c>
      <c r="F12" s="38">
        <f>IF(AND(傷病手当金計算!$D$7=2,傷病手当金計算!$D$19&gt;=B12,傷病手当金計算!$D$19&lt;C12),1,0)</f>
        <v>0</v>
      </c>
      <c r="G12" s="38">
        <f>IF(AND(傷病手当金計算!$D$7=3,傷病手当金計算!$D$19&gt;=B12,傷病手当金計算!$D$19&lt;C12),1,0)</f>
        <v>0</v>
      </c>
      <c r="H12" s="38">
        <f>IF(AND(傷病手当金計算!$D$7=4,傷病手当金計算!$D$19&gt;=B12,傷病手当金計算!$D$19&lt;C12),1,0)</f>
        <v>0</v>
      </c>
      <c r="I12" s="38">
        <f>IF(AND(傷病手当金計算!$D$7=5,傷病手当金計算!$D$19&gt;=B12,傷病手当金計算!$D$19&lt;C12),1,0)</f>
        <v>0</v>
      </c>
      <c r="J12" s="38">
        <f>IF(AND(傷病手当金計算!$D$7=6,傷病手当金計算!$D$19&gt;=B12,傷病手当金計算!$D$19&lt;C12),1,0)</f>
        <v>0</v>
      </c>
      <c r="K12" s="38">
        <f>IF(AND(傷病手当金計算!$D$7=7,傷病手当金計算!$D$19&gt;=B12,傷病手当金計算!$D$19&lt;C12),1,0)</f>
        <v>0</v>
      </c>
      <c r="M12" s="38">
        <f>D12*源泉徴収税額表!D12</f>
        <v>0</v>
      </c>
      <c r="N12" s="38">
        <f>E12*源泉徴収税額表!E12</f>
        <v>0</v>
      </c>
      <c r="O12" s="38">
        <f>F12*源泉徴収税額表!F12</f>
        <v>0</v>
      </c>
      <c r="P12" s="38">
        <f>G12*源泉徴収税額表!G12</f>
        <v>0</v>
      </c>
      <c r="Q12" s="38">
        <f>H12*源泉徴収税額表!H12</f>
        <v>0</v>
      </c>
      <c r="R12" s="38">
        <f>I12*源泉徴収税額表!I12</f>
        <v>0</v>
      </c>
      <c r="S12" s="38">
        <f>J12*源泉徴収税額表!J12</f>
        <v>0</v>
      </c>
      <c r="T12" s="38">
        <f>K12*源泉徴収税額表!K12</f>
        <v>0</v>
      </c>
    </row>
    <row r="13" spans="1:20" s="10" customFormat="1">
      <c r="A13" s="36">
        <v>4</v>
      </c>
      <c r="B13" s="37">
        <v>91000</v>
      </c>
      <c r="C13" s="38">
        <v>92000</v>
      </c>
      <c r="D13" s="38">
        <f>IF(AND(傷病手当金計算!$D$7=0,傷病手当金計算!$D$19&gt;=B13,傷病手当金計算!$D$19&lt;C13),1,0)</f>
        <v>0</v>
      </c>
      <c r="E13" s="38">
        <f>IF(AND(傷病手当金計算!$D$7=1,傷病手当金計算!$D$19&gt;=B13,傷病手当金計算!$D$19&lt;C13),1,0)</f>
        <v>0</v>
      </c>
      <c r="F13" s="38">
        <f>IF(AND(傷病手当金計算!$D$7=2,傷病手当金計算!$D$19&gt;=B13,傷病手当金計算!$D$19&lt;C13),1,0)</f>
        <v>0</v>
      </c>
      <c r="G13" s="38">
        <f>IF(AND(傷病手当金計算!$D$7=3,傷病手当金計算!$D$19&gt;=B13,傷病手当金計算!$D$19&lt;C13),1,0)</f>
        <v>0</v>
      </c>
      <c r="H13" s="38">
        <f>IF(AND(傷病手当金計算!$D$7=4,傷病手当金計算!$D$19&gt;=B13,傷病手当金計算!$D$19&lt;C13),1,0)</f>
        <v>0</v>
      </c>
      <c r="I13" s="38">
        <f>IF(AND(傷病手当金計算!$D$7=5,傷病手当金計算!$D$19&gt;=B13,傷病手当金計算!$D$19&lt;C13),1,0)</f>
        <v>0</v>
      </c>
      <c r="J13" s="38">
        <f>IF(AND(傷病手当金計算!$D$7=6,傷病手当金計算!$D$19&gt;=B13,傷病手当金計算!$D$19&lt;C13),1,0)</f>
        <v>0</v>
      </c>
      <c r="K13" s="38">
        <f>IF(AND(傷病手当金計算!$D$7=7,傷病手当金計算!$D$19&gt;=B13,傷病手当金計算!$D$19&lt;C13),1,0)</f>
        <v>0</v>
      </c>
      <c r="M13" s="38">
        <f>D13*源泉徴収税額表!D13</f>
        <v>0</v>
      </c>
      <c r="N13" s="38">
        <f>E13*源泉徴収税額表!E13</f>
        <v>0</v>
      </c>
      <c r="O13" s="38">
        <f>F13*源泉徴収税額表!F13</f>
        <v>0</v>
      </c>
      <c r="P13" s="38">
        <f>G13*源泉徴収税額表!G13</f>
        <v>0</v>
      </c>
      <c r="Q13" s="38">
        <f>H13*源泉徴収税額表!H13</f>
        <v>0</v>
      </c>
      <c r="R13" s="38">
        <f>I13*源泉徴収税額表!I13</f>
        <v>0</v>
      </c>
      <c r="S13" s="38">
        <f>J13*源泉徴収税額表!J13</f>
        <v>0</v>
      </c>
      <c r="T13" s="38">
        <f>K13*源泉徴収税額表!K13</f>
        <v>0</v>
      </c>
    </row>
    <row r="14" spans="1:20" s="10" customFormat="1">
      <c r="A14" s="36">
        <v>5</v>
      </c>
      <c r="B14" s="37">
        <v>92000</v>
      </c>
      <c r="C14" s="38">
        <v>93000</v>
      </c>
      <c r="D14" s="38">
        <f>IF(AND(傷病手当金計算!$D$7=0,傷病手当金計算!$D$19&gt;=B14,傷病手当金計算!$D$19&lt;C14),1,0)</f>
        <v>0</v>
      </c>
      <c r="E14" s="38">
        <f>IF(AND(傷病手当金計算!$D$7=1,傷病手当金計算!$D$19&gt;=B14,傷病手当金計算!$D$19&lt;C14),1,0)</f>
        <v>0</v>
      </c>
      <c r="F14" s="38">
        <f>IF(AND(傷病手当金計算!$D$7=2,傷病手当金計算!$D$19&gt;=B14,傷病手当金計算!$D$19&lt;C14),1,0)</f>
        <v>0</v>
      </c>
      <c r="G14" s="38">
        <f>IF(AND(傷病手当金計算!$D$7=3,傷病手当金計算!$D$19&gt;=B14,傷病手当金計算!$D$19&lt;C14),1,0)</f>
        <v>0</v>
      </c>
      <c r="H14" s="38">
        <f>IF(AND(傷病手当金計算!$D$7=4,傷病手当金計算!$D$19&gt;=B14,傷病手当金計算!$D$19&lt;C14),1,0)</f>
        <v>0</v>
      </c>
      <c r="I14" s="38">
        <f>IF(AND(傷病手当金計算!$D$7=5,傷病手当金計算!$D$19&gt;=B14,傷病手当金計算!$D$19&lt;C14),1,0)</f>
        <v>0</v>
      </c>
      <c r="J14" s="38">
        <f>IF(AND(傷病手当金計算!$D$7=6,傷病手当金計算!$D$19&gt;=B14,傷病手当金計算!$D$19&lt;C14),1,0)</f>
        <v>0</v>
      </c>
      <c r="K14" s="38">
        <f>IF(AND(傷病手当金計算!$D$7=7,傷病手当金計算!$D$19&gt;=B14,傷病手当金計算!$D$19&lt;C14),1,0)</f>
        <v>0</v>
      </c>
      <c r="M14" s="38">
        <f>D14*源泉徴収税額表!D14</f>
        <v>0</v>
      </c>
      <c r="N14" s="38">
        <f>E14*源泉徴収税額表!E14</f>
        <v>0</v>
      </c>
      <c r="O14" s="38">
        <f>F14*源泉徴収税額表!F14</f>
        <v>0</v>
      </c>
      <c r="P14" s="38">
        <f>G14*源泉徴収税額表!G14</f>
        <v>0</v>
      </c>
      <c r="Q14" s="38">
        <f>H14*源泉徴収税額表!H14</f>
        <v>0</v>
      </c>
      <c r="R14" s="38">
        <f>I14*源泉徴収税額表!I14</f>
        <v>0</v>
      </c>
      <c r="S14" s="38">
        <f>J14*源泉徴収税額表!J14</f>
        <v>0</v>
      </c>
      <c r="T14" s="38">
        <f>K14*源泉徴収税額表!K14</f>
        <v>0</v>
      </c>
    </row>
    <row r="15" spans="1:20" s="10" customFormat="1">
      <c r="A15" s="36"/>
      <c r="B15" s="37"/>
      <c r="C15" s="38"/>
      <c r="D15" s="38"/>
      <c r="E15" s="38"/>
      <c r="F15" s="38"/>
      <c r="G15" s="38"/>
      <c r="H15" s="38"/>
      <c r="I15" s="38"/>
      <c r="J15" s="38"/>
      <c r="K15" s="38"/>
      <c r="M15" s="38">
        <f>D15*源泉徴収税額表!D15</f>
        <v>0</v>
      </c>
      <c r="N15" s="38">
        <f>E15*源泉徴収税額表!E15</f>
        <v>0</v>
      </c>
      <c r="O15" s="38">
        <f>F15*源泉徴収税額表!F15</f>
        <v>0</v>
      </c>
      <c r="P15" s="38">
        <f>G15*源泉徴収税額表!G15</f>
        <v>0</v>
      </c>
      <c r="Q15" s="38">
        <f>H15*源泉徴収税額表!H15</f>
        <v>0</v>
      </c>
      <c r="R15" s="38">
        <f>I15*源泉徴収税額表!I15</f>
        <v>0</v>
      </c>
      <c r="S15" s="38">
        <f>J15*源泉徴収税額表!J15</f>
        <v>0</v>
      </c>
      <c r="T15" s="38">
        <f>K15*源泉徴収税額表!K15</f>
        <v>0</v>
      </c>
    </row>
    <row r="16" spans="1:20" s="10" customFormat="1">
      <c r="A16" s="36">
        <v>6</v>
      </c>
      <c r="B16" s="37">
        <v>93000</v>
      </c>
      <c r="C16" s="38">
        <v>94000</v>
      </c>
      <c r="D16" s="38">
        <f>IF(AND(傷病手当金計算!$D$7=0,傷病手当金計算!$D$19&gt;=B16,傷病手当金計算!$D$19&lt;C16),1,0)</f>
        <v>0</v>
      </c>
      <c r="E16" s="38">
        <f>IF(AND(傷病手当金計算!$D$7=1,傷病手当金計算!$D$19&gt;=B16,傷病手当金計算!$D$19&lt;C16),1,0)</f>
        <v>0</v>
      </c>
      <c r="F16" s="38">
        <f>IF(AND(傷病手当金計算!$D$7=2,傷病手当金計算!$D$19&gt;=B16,傷病手当金計算!$D$19&lt;C16),1,0)</f>
        <v>0</v>
      </c>
      <c r="G16" s="38">
        <f>IF(AND(傷病手当金計算!$D$7=3,傷病手当金計算!$D$19&gt;=B16,傷病手当金計算!$D$19&lt;C16),1,0)</f>
        <v>0</v>
      </c>
      <c r="H16" s="38">
        <f>IF(AND(傷病手当金計算!$D$7=4,傷病手当金計算!$D$19&gt;=B16,傷病手当金計算!$D$19&lt;C16),1,0)</f>
        <v>0</v>
      </c>
      <c r="I16" s="38">
        <f>IF(AND(傷病手当金計算!$D$7=5,傷病手当金計算!$D$19&gt;=B16,傷病手当金計算!$D$19&lt;C16),1,0)</f>
        <v>0</v>
      </c>
      <c r="J16" s="38">
        <f>IF(AND(傷病手当金計算!$D$7=6,傷病手当金計算!$D$19&gt;=B16,傷病手当金計算!$D$19&lt;C16),1,0)</f>
        <v>0</v>
      </c>
      <c r="K16" s="38">
        <f>IF(AND(傷病手当金計算!$D$7=7,傷病手当金計算!$D$19&gt;=B16,傷病手当金計算!$D$19&lt;C16),1,0)</f>
        <v>0</v>
      </c>
      <c r="M16" s="38">
        <f>D16*源泉徴収税額表!D16</f>
        <v>0</v>
      </c>
      <c r="N16" s="38">
        <f>E16*源泉徴収税額表!E16</f>
        <v>0</v>
      </c>
      <c r="O16" s="38">
        <f>F16*源泉徴収税額表!F16</f>
        <v>0</v>
      </c>
      <c r="P16" s="38">
        <f>G16*源泉徴収税額表!G16</f>
        <v>0</v>
      </c>
      <c r="Q16" s="38">
        <f>H16*源泉徴収税額表!H16</f>
        <v>0</v>
      </c>
      <c r="R16" s="38">
        <f>I16*源泉徴収税額表!I16</f>
        <v>0</v>
      </c>
      <c r="S16" s="38">
        <f>J16*源泉徴収税額表!J16</f>
        <v>0</v>
      </c>
      <c r="T16" s="38">
        <f>K16*源泉徴収税額表!K16</f>
        <v>0</v>
      </c>
    </row>
    <row r="17" spans="1:20" s="10" customFormat="1">
      <c r="A17" s="36">
        <v>7</v>
      </c>
      <c r="B17" s="37">
        <v>94000</v>
      </c>
      <c r="C17" s="38">
        <v>95000</v>
      </c>
      <c r="D17" s="38">
        <f>IF(AND(傷病手当金計算!$D$7=0,傷病手当金計算!$D$19&gt;=B17,傷病手当金計算!$D$19&lt;C17),1,0)</f>
        <v>0</v>
      </c>
      <c r="E17" s="38">
        <f>IF(AND(傷病手当金計算!$D$7=1,傷病手当金計算!$D$19&gt;=B17,傷病手当金計算!$D$19&lt;C17),1,0)</f>
        <v>0</v>
      </c>
      <c r="F17" s="38">
        <f>IF(AND(傷病手当金計算!$D$7=2,傷病手当金計算!$D$19&gt;=B17,傷病手当金計算!$D$19&lt;C17),1,0)</f>
        <v>0</v>
      </c>
      <c r="G17" s="38">
        <f>IF(AND(傷病手当金計算!$D$7=3,傷病手当金計算!$D$19&gt;=B17,傷病手当金計算!$D$19&lt;C17),1,0)</f>
        <v>0</v>
      </c>
      <c r="H17" s="38">
        <f>IF(AND(傷病手当金計算!$D$7=4,傷病手当金計算!$D$19&gt;=B17,傷病手当金計算!$D$19&lt;C17),1,0)</f>
        <v>0</v>
      </c>
      <c r="I17" s="38">
        <f>IF(AND(傷病手当金計算!$D$7=5,傷病手当金計算!$D$19&gt;=B17,傷病手当金計算!$D$19&lt;C17),1,0)</f>
        <v>0</v>
      </c>
      <c r="J17" s="38">
        <f>IF(AND(傷病手当金計算!$D$7=6,傷病手当金計算!$D$19&gt;=B17,傷病手当金計算!$D$19&lt;C17),1,0)</f>
        <v>0</v>
      </c>
      <c r="K17" s="38">
        <f>IF(AND(傷病手当金計算!$D$7=7,傷病手当金計算!$D$19&gt;=B17,傷病手当金計算!$D$19&lt;C17),1,0)</f>
        <v>0</v>
      </c>
      <c r="M17" s="38">
        <f>D17*源泉徴収税額表!D17</f>
        <v>0</v>
      </c>
      <c r="N17" s="38">
        <f>E17*源泉徴収税額表!E17</f>
        <v>0</v>
      </c>
      <c r="O17" s="38">
        <f>F17*源泉徴収税額表!F17</f>
        <v>0</v>
      </c>
      <c r="P17" s="38">
        <f>G17*源泉徴収税額表!G17</f>
        <v>0</v>
      </c>
      <c r="Q17" s="38">
        <f>H17*源泉徴収税額表!H17</f>
        <v>0</v>
      </c>
      <c r="R17" s="38">
        <f>I17*源泉徴収税額表!I17</f>
        <v>0</v>
      </c>
      <c r="S17" s="38">
        <f>J17*源泉徴収税額表!J17</f>
        <v>0</v>
      </c>
      <c r="T17" s="38">
        <f>K17*源泉徴収税額表!K17</f>
        <v>0</v>
      </c>
    </row>
    <row r="18" spans="1:20" s="10" customFormat="1">
      <c r="A18" s="36">
        <v>8</v>
      </c>
      <c r="B18" s="37">
        <v>95000</v>
      </c>
      <c r="C18" s="38">
        <v>96000</v>
      </c>
      <c r="D18" s="38">
        <f>IF(AND(傷病手当金計算!$D$7=0,傷病手当金計算!$D$19&gt;=B18,傷病手当金計算!$D$19&lt;C18),1,0)</f>
        <v>0</v>
      </c>
      <c r="E18" s="38">
        <f>IF(AND(傷病手当金計算!$D$7=1,傷病手当金計算!$D$19&gt;=B18,傷病手当金計算!$D$19&lt;C18),1,0)</f>
        <v>0</v>
      </c>
      <c r="F18" s="38">
        <f>IF(AND(傷病手当金計算!$D$7=2,傷病手当金計算!$D$19&gt;=B18,傷病手当金計算!$D$19&lt;C18),1,0)</f>
        <v>0</v>
      </c>
      <c r="G18" s="38">
        <f>IF(AND(傷病手当金計算!$D$7=3,傷病手当金計算!$D$19&gt;=B18,傷病手当金計算!$D$19&lt;C18),1,0)</f>
        <v>0</v>
      </c>
      <c r="H18" s="38">
        <f>IF(AND(傷病手当金計算!$D$7=4,傷病手当金計算!$D$19&gt;=B18,傷病手当金計算!$D$19&lt;C18),1,0)</f>
        <v>0</v>
      </c>
      <c r="I18" s="38">
        <f>IF(AND(傷病手当金計算!$D$7=5,傷病手当金計算!$D$19&gt;=B18,傷病手当金計算!$D$19&lt;C18),1,0)</f>
        <v>0</v>
      </c>
      <c r="J18" s="38">
        <f>IF(AND(傷病手当金計算!$D$7=6,傷病手当金計算!$D$19&gt;=B18,傷病手当金計算!$D$19&lt;C18),1,0)</f>
        <v>0</v>
      </c>
      <c r="K18" s="38">
        <f>IF(AND(傷病手当金計算!$D$7=7,傷病手当金計算!$D$19&gt;=B18,傷病手当金計算!$D$19&lt;C18),1,0)</f>
        <v>0</v>
      </c>
      <c r="M18" s="38">
        <f>D18*源泉徴収税額表!D18</f>
        <v>0</v>
      </c>
      <c r="N18" s="38">
        <f>E18*源泉徴収税額表!E18</f>
        <v>0</v>
      </c>
      <c r="O18" s="38">
        <f>F18*源泉徴収税額表!F18</f>
        <v>0</v>
      </c>
      <c r="P18" s="38">
        <f>G18*源泉徴収税額表!G18</f>
        <v>0</v>
      </c>
      <c r="Q18" s="38">
        <f>H18*源泉徴収税額表!H18</f>
        <v>0</v>
      </c>
      <c r="R18" s="38">
        <f>I18*源泉徴収税額表!I18</f>
        <v>0</v>
      </c>
      <c r="S18" s="38">
        <f>J18*源泉徴収税額表!J18</f>
        <v>0</v>
      </c>
      <c r="T18" s="38">
        <f>K18*源泉徴収税額表!K18</f>
        <v>0</v>
      </c>
    </row>
    <row r="19" spans="1:20" s="10" customFormat="1">
      <c r="A19" s="36">
        <v>9</v>
      </c>
      <c r="B19" s="37">
        <v>96000</v>
      </c>
      <c r="C19" s="38">
        <v>97000</v>
      </c>
      <c r="D19" s="38">
        <f>IF(AND(傷病手当金計算!$D$7=0,傷病手当金計算!$D$19&gt;=B19,傷病手当金計算!$D$19&lt;C19),1,0)</f>
        <v>0</v>
      </c>
      <c r="E19" s="38">
        <f>IF(AND(傷病手当金計算!$D$7=1,傷病手当金計算!$D$19&gt;=B19,傷病手当金計算!$D$19&lt;C19),1,0)</f>
        <v>0</v>
      </c>
      <c r="F19" s="38">
        <f>IF(AND(傷病手当金計算!$D$7=2,傷病手当金計算!$D$19&gt;=B19,傷病手当金計算!$D$19&lt;C19),1,0)</f>
        <v>0</v>
      </c>
      <c r="G19" s="38">
        <f>IF(AND(傷病手当金計算!$D$7=3,傷病手当金計算!$D$19&gt;=B19,傷病手当金計算!$D$19&lt;C19),1,0)</f>
        <v>0</v>
      </c>
      <c r="H19" s="38">
        <f>IF(AND(傷病手当金計算!$D$7=4,傷病手当金計算!$D$19&gt;=B19,傷病手当金計算!$D$19&lt;C19),1,0)</f>
        <v>0</v>
      </c>
      <c r="I19" s="38">
        <f>IF(AND(傷病手当金計算!$D$7=5,傷病手当金計算!$D$19&gt;=B19,傷病手当金計算!$D$19&lt;C19),1,0)</f>
        <v>0</v>
      </c>
      <c r="J19" s="38">
        <f>IF(AND(傷病手当金計算!$D$7=6,傷病手当金計算!$D$19&gt;=B19,傷病手当金計算!$D$19&lt;C19),1,0)</f>
        <v>0</v>
      </c>
      <c r="K19" s="38">
        <f>IF(AND(傷病手当金計算!$D$7=7,傷病手当金計算!$D$19&gt;=B19,傷病手当金計算!$D$19&lt;C19),1,0)</f>
        <v>0</v>
      </c>
      <c r="M19" s="38">
        <f>D19*源泉徴収税額表!D19</f>
        <v>0</v>
      </c>
      <c r="N19" s="38">
        <f>E19*源泉徴収税額表!E19</f>
        <v>0</v>
      </c>
      <c r="O19" s="38">
        <f>F19*源泉徴収税額表!F19</f>
        <v>0</v>
      </c>
      <c r="P19" s="38">
        <f>G19*源泉徴収税額表!G19</f>
        <v>0</v>
      </c>
      <c r="Q19" s="38">
        <f>H19*源泉徴収税額表!H19</f>
        <v>0</v>
      </c>
      <c r="R19" s="38">
        <f>I19*源泉徴収税額表!I19</f>
        <v>0</v>
      </c>
      <c r="S19" s="38">
        <f>J19*源泉徴収税額表!J19</f>
        <v>0</v>
      </c>
      <c r="T19" s="38">
        <f>K19*源泉徴収税額表!K19</f>
        <v>0</v>
      </c>
    </row>
    <row r="20" spans="1:20" s="10" customFormat="1">
      <c r="A20" s="36">
        <v>10</v>
      </c>
      <c r="B20" s="37">
        <v>97000</v>
      </c>
      <c r="C20" s="38">
        <v>98000</v>
      </c>
      <c r="D20" s="38">
        <f>IF(AND(傷病手当金計算!$D$7=0,傷病手当金計算!$D$19&gt;=B20,傷病手当金計算!$D$19&lt;C20),1,0)</f>
        <v>0</v>
      </c>
      <c r="E20" s="38">
        <f>IF(AND(傷病手当金計算!$D$7=1,傷病手当金計算!$D$19&gt;=B20,傷病手当金計算!$D$19&lt;C20),1,0)</f>
        <v>0</v>
      </c>
      <c r="F20" s="38">
        <f>IF(AND(傷病手当金計算!$D$7=2,傷病手当金計算!$D$19&gt;=B20,傷病手当金計算!$D$19&lt;C20),1,0)</f>
        <v>0</v>
      </c>
      <c r="G20" s="38">
        <f>IF(AND(傷病手当金計算!$D$7=3,傷病手当金計算!$D$19&gt;=B20,傷病手当金計算!$D$19&lt;C20),1,0)</f>
        <v>0</v>
      </c>
      <c r="H20" s="38">
        <f>IF(AND(傷病手当金計算!$D$7=4,傷病手当金計算!$D$19&gt;=B20,傷病手当金計算!$D$19&lt;C20),1,0)</f>
        <v>0</v>
      </c>
      <c r="I20" s="38">
        <f>IF(AND(傷病手当金計算!$D$7=5,傷病手当金計算!$D$19&gt;=B20,傷病手当金計算!$D$19&lt;C20),1,0)</f>
        <v>0</v>
      </c>
      <c r="J20" s="38">
        <f>IF(AND(傷病手当金計算!$D$7=6,傷病手当金計算!$D$19&gt;=B20,傷病手当金計算!$D$19&lt;C20),1,0)</f>
        <v>0</v>
      </c>
      <c r="K20" s="38">
        <f>IF(AND(傷病手当金計算!$D$7=7,傷病手当金計算!$D$19&gt;=B20,傷病手当金計算!$D$19&lt;C20),1,0)</f>
        <v>0</v>
      </c>
      <c r="M20" s="38">
        <f>D20*源泉徴収税額表!D20</f>
        <v>0</v>
      </c>
      <c r="N20" s="38">
        <f>E20*源泉徴収税額表!E20</f>
        <v>0</v>
      </c>
      <c r="O20" s="38">
        <f>F20*源泉徴収税額表!F20</f>
        <v>0</v>
      </c>
      <c r="P20" s="38">
        <f>G20*源泉徴収税額表!G20</f>
        <v>0</v>
      </c>
      <c r="Q20" s="38">
        <f>H20*源泉徴収税額表!H20</f>
        <v>0</v>
      </c>
      <c r="R20" s="38">
        <f>I20*源泉徴収税額表!I20</f>
        <v>0</v>
      </c>
      <c r="S20" s="38">
        <f>J20*源泉徴収税額表!J20</f>
        <v>0</v>
      </c>
      <c r="T20" s="38">
        <f>K20*源泉徴収税額表!K20</f>
        <v>0</v>
      </c>
    </row>
    <row r="21" spans="1:20" s="10" customFormat="1">
      <c r="A21" s="36"/>
      <c r="B21" s="37"/>
      <c r="C21" s="38"/>
      <c r="D21" s="38"/>
      <c r="E21" s="38"/>
      <c r="F21" s="38"/>
      <c r="G21" s="38"/>
      <c r="H21" s="38"/>
      <c r="I21" s="38"/>
      <c r="J21" s="38"/>
      <c r="K21" s="38"/>
      <c r="M21" s="38">
        <f>D21*源泉徴収税額表!D21</f>
        <v>0</v>
      </c>
      <c r="N21" s="38">
        <f>E21*源泉徴収税額表!E21</f>
        <v>0</v>
      </c>
      <c r="O21" s="38">
        <f>F21*源泉徴収税額表!F21</f>
        <v>0</v>
      </c>
      <c r="P21" s="38">
        <f>G21*源泉徴収税額表!G21</f>
        <v>0</v>
      </c>
      <c r="Q21" s="38">
        <f>H21*源泉徴収税額表!H21</f>
        <v>0</v>
      </c>
      <c r="R21" s="38">
        <f>I21*源泉徴収税額表!I21</f>
        <v>0</v>
      </c>
      <c r="S21" s="38">
        <f>J21*源泉徴収税額表!J21</f>
        <v>0</v>
      </c>
      <c r="T21" s="38">
        <f>K21*源泉徴収税額表!K21</f>
        <v>0</v>
      </c>
    </row>
    <row r="22" spans="1:20" s="10" customFormat="1">
      <c r="A22" s="36">
        <v>11</v>
      </c>
      <c r="B22" s="37">
        <v>98000</v>
      </c>
      <c r="C22" s="38">
        <v>99000</v>
      </c>
      <c r="D22" s="38">
        <f>IF(AND(傷病手当金計算!$D$7=0,傷病手当金計算!$D$19&gt;=B22,傷病手当金計算!$D$19&lt;C22),1,0)</f>
        <v>0</v>
      </c>
      <c r="E22" s="38">
        <f>IF(AND(傷病手当金計算!$D$7=1,傷病手当金計算!$D$19&gt;=B22,傷病手当金計算!$D$19&lt;C22),1,0)</f>
        <v>0</v>
      </c>
      <c r="F22" s="38">
        <f>IF(AND(傷病手当金計算!$D$7=2,傷病手当金計算!$D$19&gt;=B22,傷病手当金計算!$D$19&lt;C22),1,0)</f>
        <v>0</v>
      </c>
      <c r="G22" s="38">
        <f>IF(AND(傷病手当金計算!$D$7=3,傷病手当金計算!$D$19&gt;=B22,傷病手当金計算!$D$19&lt;C22),1,0)</f>
        <v>0</v>
      </c>
      <c r="H22" s="38">
        <f>IF(AND(傷病手当金計算!$D$7=4,傷病手当金計算!$D$19&gt;=B22,傷病手当金計算!$D$19&lt;C22),1,0)</f>
        <v>0</v>
      </c>
      <c r="I22" s="38">
        <f>IF(AND(傷病手当金計算!$D$7=5,傷病手当金計算!$D$19&gt;=B22,傷病手当金計算!$D$19&lt;C22),1,0)</f>
        <v>0</v>
      </c>
      <c r="J22" s="38">
        <f>IF(AND(傷病手当金計算!$D$7=6,傷病手当金計算!$D$19&gt;=B22,傷病手当金計算!$D$19&lt;C22),1,0)</f>
        <v>0</v>
      </c>
      <c r="K22" s="38">
        <f>IF(AND(傷病手当金計算!$D$7=7,傷病手当金計算!$D$19&gt;=B22,傷病手当金計算!$D$19&lt;C22),1,0)</f>
        <v>0</v>
      </c>
      <c r="M22" s="38">
        <f>D22*源泉徴収税額表!D22</f>
        <v>0</v>
      </c>
      <c r="N22" s="38">
        <f>E22*源泉徴収税額表!E22</f>
        <v>0</v>
      </c>
      <c r="O22" s="38">
        <f>F22*源泉徴収税額表!F22</f>
        <v>0</v>
      </c>
      <c r="P22" s="38">
        <f>G22*源泉徴収税額表!G22</f>
        <v>0</v>
      </c>
      <c r="Q22" s="38">
        <f>H22*源泉徴収税額表!H22</f>
        <v>0</v>
      </c>
      <c r="R22" s="38">
        <f>I22*源泉徴収税額表!I22</f>
        <v>0</v>
      </c>
      <c r="S22" s="38">
        <f>J22*源泉徴収税額表!J22</f>
        <v>0</v>
      </c>
      <c r="T22" s="38">
        <f>K22*源泉徴収税額表!K22</f>
        <v>0</v>
      </c>
    </row>
    <row r="23" spans="1:20" s="10" customFormat="1">
      <c r="A23" s="36">
        <v>12</v>
      </c>
      <c r="B23" s="37">
        <v>99000</v>
      </c>
      <c r="C23" s="38">
        <v>101000</v>
      </c>
      <c r="D23" s="38">
        <f>IF(AND(傷病手当金計算!$D$7=0,傷病手当金計算!$D$19&gt;=B23,傷病手当金計算!$D$19&lt;C23),1,0)</f>
        <v>0</v>
      </c>
      <c r="E23" s="38">
        <f>IF(AND(傷病手当金計算!$D$7=1,傷病手当金計算!$D$19&gt;=B23,傷病手当金計算!$D$19&lt;C23),1,0)</f>
        <v>0</v>
      </c>
      <c r="F23" s="38">
        <f>IF(AND(傷病手当金計算!$D$7=2,傷病手当金計算!$D$19&gt;=B23,傷病手当金計算!$D$19&lt;C23),1,0)</f>
        <v>0</v>
      </c>
      <c r="G23" s="38">
        <f>IF(AND(傷病手当金計算!$D$7=3,傷病手当金計算!$D$19&gt;=B23,傷病手当金計算!$D$19&lt;C23),1,0)</f>
        <v>0</v>
      </c>
      <c r="H23" s="38">
        <f>IF(AND(傷病手当金計算!$D$7=4,傷病手当金計算!$D$19&gt;=B23,傷病手当金計算!$D$19&lt;C23),1,0)</f>
        <v>0</v>
      </c>
      <c r="I23" s="38">
        <f>IF(AND(傷病手当金計算!$D$7=5,傷病手当金計算!$D$19&gt;=B23,傷病手当金計算!$D$19&lt;C23),1,0)</f>
        <v>0</v>
      </c>
      <c r="J23" s="38">
        <f>IF(AND(傷病手当金計算!$D$7=6,傷病手当金計算!$D$19&gt;=B23,傷病手当金計算!$D$19&lt;C23),1,0)</f>
        <v>0</v>
      </c>
      <c r="K23" s="38">
        <f>IF(AND(傷病手当金計算!$D$7=7,傷病手当金計算!$D$19&gt;=B23,傷病手当金計算!$D$19&lt;C23),1,0)</f>
        <v>0</v>
      </c>
      <c r="M23" s="38">
        <f>D23*源泉徴収税額表!D23</f>
        <v>0</v>
      </c>
      <c r="N23" s="38">
        <f>E23*源泉徴収税額表!E23</f>
        <v>0</v>
      </c>
      <c r="O23" s="38">
        <f>F23*源泉徴収税額表!F23</f>
        <v>0</v>
      </c>
      <c r="P23" s="38">
        <f>G23*源泉徴収税額表!G23</f>
        <v>0</v>
      </c>
      <c r="Q23" s="38">
        <f>H23*源泉徴収税額表!H23</f>
        <v>0</v>
      </c>
      <c r="R23" s="38">
        <f>I23*源泉徴収税額表!I23</f>
        <v>0</v>
      </c>
      <c r="S23" s="38">
        <f>J23*源泉徴収税額表!J23</f>
        <v>0</v>
      </c>
      <c r="T23" s="38">
        <f>K23*源泉徴収税額表!K23</f>
        <v>0</v>
      </c>
    </row>
    <row r="24" spans="1:20" s="10" customFormat="1">
      <c r="A24" s="36">
        <v>13</v>
      </c>
      <c r="B24" s="37">
        <v>101000</v>
      </c>
      <c r="C24" s="38">
        <v>103000</v>
      </c>
      <c r="D24" s="38">
        <f>IF(AND(傷病手当金計算!$D$7=0,傷病手当金計算!$D$19&gt;=B24,傷病手当金計算!$D$19&lt;C24),1,0)</f>
        <v>0</v>
      </c>
      <c r="E24" s="38">
        <f>IF(AND(傷病手当金計算!$D$7=1,傷病手当金計算!$D$19&gt;=B24,傷病手当金計算!$D$19&lt;C24),1,0)</f>
        <v>0</v>
      </c>
      <c r="F24" s="38">
        <f>IF(AND(傷病手当金計算!$D$7=2,傷病手当金計算!$D$19&gt;=B24,傷病手当金計算!$D$19&lt;C24),1,0)</f>
        <v>0</v>
      </c>
      <c r="G24" s="38">
        <f>IF(AND(傷病手当金計算!$D$7=3,傷病手当金計算!$D$19&gt;=B24,傷病手当金計算!$D$19&lt;C24),1,0)</f>
        <v>0</v>
      </c>
      <c r="H24" s="38">
        <f>IF(AND(傷病手当金計算!$D$7=4,傷病手当金計算!$D$19&gt;=B24,傷病手当金計算!$D$19&lt;C24),1,0)</f>
        <v>0</v>
      </c>
      <c r="I24" s="38">
        <f>IF(AND(傷病手当金計算!$D$7=5,傷病手当金計算!$D$19&gt;=B24,傷病手当金計算!$D$19&lt;C24),1,0)</f>
        <v>0</v>
      </c>
      <c r="J24" s="38">
        <f>IF(AND(傷病手当金計算!$D$7=6,傷病手当金計算!$D$19&gt;=B24,傷病手当金計算!$D$19&lt;C24),1,0)</f>
        <v>0</v>
      </c>
      <c r="K24" s="38">
        <f>IF(AND(傷病手当金計算!$D$7=7,傷病手当金計算!$D$19&gt;=B24,傷病手当金計算!$D$19&lt;C24),1,0)</f>
        <v>0</v>
      </c>
      <c r="M24" s="38">
        <f>D24*源泉徴収税額表!D24</f>
        <v>0</v>
      </c>
      <c r="N24" s="38">
        <f>E24*源泉徴収税額表!E24</f>
        <v>0</v>
      </c>
      <c r="O24" s="38">
        <f>F24*源泉徴収税額表!F24</f>
        <v>0</v>
      </c>
      <c r="P24" s="38">
        <f>G24*源泉徴収税額表!G24</f>
        <v>0</v>
      </c>
      <c r="Q24" s="38">
        <f>H24*源泉徴収税額表!H24</f>
        <v>0</v>
      </c>
      <c r="R24" s="38">
        <f>I24*源泉徴収税額表!I24</f>
        <v>0</v>
      </c>
      <c r="S24" s="38">
        <f>J24*源泉徴収税額表!J24</f>
        <v>0</v>
      </c>
      <c r="T24" s="38">
        <f>K24*源泉徴収税額表!K24</f>
        <v>0</v>
      </c>
    </row>
    <row r="25" spans="1:20" s="10" customFormat="1">
      <c r="A25" s="36">
        <v>14</v>
      </c>
      <c r="B25" s="37">
        <v>103000</v>
      </c>
      <c r="C25" s="38">
        <v>105000</v>
      </c>
      <c r="D25" s="38">
        <f>IF(AND(傷病手当金計算!$D$7=0,傷病手当金計算!$D$19&gt;=B25,傷病手当金計算!$D$19&lt;C25),1,0)</f>
        <v>0</v>
      </c>
      <c r="E25" s="38">
        <f>IF(AND(傷病手当金計算!$D$7=1,傷病手当金計算!$D$19&gt;=B25,傷病手当金計算!$D$19&lt;C25),1,0)</f>
        <v>0</v>
      </c>
      <c r="F25" s="38">
        <f>IF(AND(傷病手当金計算!$D$7=2,傷病手当金計算!$D$19&gt;=B25,傷病手当金計算!$D$19&lt;C25),1,0)</f>
        <v>0</v>
      </c>
      <c r="G25" s="38">
        <f>IF(AND(傷病手当金計算!$D$7=3,傷病手当金計算!$D$19&gt;=B25,傷病手当金計算!$D$19&lt;C25),1,0)</f>
        <v>0</v>
      </c>
      <c r="H25" s="38">
        <f>IF(AND(傷病手当金計算!$D$7=4,傷病手当金計算!$D$19&gt;=B25,傷病手当金計算!$D$19&lt;C25),1,0)</f>
        <v>0</v>
      </c>
      <c r="I25" s="38">
        <f>IF(AND(傷病手当金計算!$D$7=5,傷病手当金計算!$D$19&gt;=B25,傷病手当金計算!$D$19&lt;C25),1,0)</f>
        <v>0</v>
      </c>
      <c r="J25" s="38">
        <f>IF(AND(傷病手当金計算!$D$7=6,傷病手当金計算!$D$19&gt;=B25,傷病手当金計算!$D$19&lt;C25),1,0)</f>
        <v>0</v>
      </c>
      <c r="K25" s="38">
        <f>IF(AND(傷病手当金計算!$D$7=7,傷病手当金計算!$D$19&gt;=B25,傷病手当金計算!$D$19&lt;C25),1,0)</f>
        <v>0</v>
      </c>
      <c r="M25" s="38">
        <f>D25*源泉徴収税額表!D25</f>
        <v>0</v>
      </c>
      <c r="N25" s="38">
        <f>E25*源泉徴収税額表!E25</f>
        <v>0</v>
      </c>
      <c r="O25" s="38">
        <f>F25*源泉徴収税額表!F25</f>
        <v>0</v>
      </c>
      <c r="P25" s="38">
        <f>G25*源泉徴収税額表!G25</f>
        <v>0</v>
      </c>
      <c r="Q25" s="38">
        <f>H25*源泉徴収税額表!H25</f>
        <v>0</v>
      </c>
      <c r="R25" s="38">
        <f>I25*源泉徴収税額表!I25</f>
        <v>0</v>
      </c>
      <c r="S25" s="38">
        <f>J25*源泉徴収税額表!J25</f>
        <v>0</v>
      </c>
      <c r="T25" s="38">
        <f>K25*源泉徴収税額表!K25</f>
        <v>0</v>
      </c>
    </row>
    <row r="26" spans="1:20" s="10" customFormat="1">
      <c r="A26" s="36">
        <v>15</v>
      </c>
      <c r="B26" s="37">
        <v>105000</v>
      </c>
      <c r="C26" s="38">
        <v>107000</v>
      </c>
      <c r="D26" s="38">
        <f>IF(AND(傷病手当金計算!$D$7=0,傷病手当金計算!$D$19&gt;=B26,傷病手当金計算!$D$19&lt;C26),1,0)</f>
        <v>0</v>
      </c>
      <c r="E26" s="38">
        <f>IF(AND(傷病手当金計算!$D$7=1,傷病手当金計算!$D$19&gt;=B26,傷病手当金計算!$D$19&lt;C26),1,0)</f>
        <v>0</v>
      </c>
      <c r="F26" s="38">
        <f>IF(AND(傷病手当金計算!$D$7=2,傷病手当金計算!$D$19&gt;=B26,傷病手当金計算!$D$19&lt;C26),1,0)</f>
        <v>0</v>
      </c>
      <c r="G26" s="38">
        <f>IF(AND(傷病手当金計算!$D$7=3,傷病手当金計算!$D$19&gt;=B26,傷病手当金計算!$D$19&lt;C26),1,0)</f>
        <v>0</v>
      </c>
      <c r="H26" s="38">
        <f>IF(AND(傷病手当金計算!$D$7=4,傷病手当金計算!$D$19&gt;=B26,傷病手当金計算!$D$19&lt;C26),1,0)</f>
        <v>0</v>
      </c>
      <c r="I26" s="38">
        <f>IF(AND(傷病手当金計算!$D$7=5,傷病手当金計算!$D$19&gt;=B26,傷病手当金計算!$D$19&lt;C26),1,0)</f>
        <v>0</v>
      </c>
      <c r="J26" s="38">
        <f>IF(AND(傷病手当金計算!$D$7=6,傷病手当金計算!$D$19&gt;=B26,傷病手当金計算!$D$19&lt;C26),1,0)</f>
        <v>0</v>
      </c>
      <c r="K26" s="38">
        <f>IF(AND(傷病手当金計算!$D$7=7,傷病手当金計算!$D$19&gt;=B26,傷病手当金計算!$D$19&lt;C26),1,0)</f>
        <v>0</v>
      </c>
      <c r="M26" s="38">
        <f>D26*源泉徴収税額表!D26</f>
        <v>0</v>
      </c>
      <c r="N26" s="38">
        <f>E26*源泉徴収税額表!E26</f>
        <v>0</v>
      </c>
      <c r="O26" s="38">
        <f>F26*源泉徴収税額表!F26</f>
        <v>0</v>
      </c>
      <c r="P26" s="38">
        <f>G26*源泉徴収税額表!G26</f>
        <v>0</v>
      </c>
      <c r="Q26" s="38">
        <f>H26*源泉徴収税額表!H26</f>
        <v>0</v>
      </c>
      <c r="R26" s="38">
        <f>I26*源泉徴収税額表!I26</f>
        <v>0</v>
      </c>
      <c r="S26" s="38">
        <f>J26*源泉徴収税額表!J26</f>
        <v>0</v>
      </c>
      <c r="T26" s="38">
        <f>K26*源泉徴収税額表!K26</f>
        <v>0</v>
      </c>
    </row>
    <row r="27" spans="1:20" s="10" customFormat="1">
      <c r="A27" s="36"/>
      <c r="B27" s="37"/>
      <c r="C27" s="38"/>
      <c r="D27" s="38"/>
      <c r="E27" s="38"/>
      <c r="F27" s="38"/>
      <c r="G27" s="38"/>
      <c r="H27" s="38"/>
      <c r="I27" s="38"/>
      <c r="J27" s="38"/>
      <c r="K27" s="38"/>
      <c r="M27" s="38">
        <f>D27*源泉徴収税額表!D27</f>
        <v>0</v>
      </c>
      <c r="N27" s="38">
        <f>E27*源泉徴収税額表!E27</f>
        <v>0</v>
      </c>
      <c r="O27" s="38">
        <f>F27*源泉徴収税額表!F27</f>
        <v>0</v>
      </c>
      <c r="P27" s="38">
        <f>G27*源泉徴収税額表!G27</f>
        <v>0</v>
      </c>
      <c r="Q27" s="38">
        <f>H27*源泉徴収税額表!H27</f>
        <v>0</v>
      </c>
      <c r="R27" s="38">
        <f>I27*源泉徴収税額表!I27</f>
        <v>0</v>
      </c>
      <c r="S27" s="38">
        <f>J27*源泉徴収税額表!J27</f>
        <v>0</v>
      </c>
      <c r="T27" s="38">
        <f>K27*源泉徴収税額表!K27</f>
        <v>0</v>
      </c>
    </row>
    <row r="28" spans="1:20" s="10" customFormat="1">
      <c r="A28" s="36">
        <v>16</v>
      </c>
      <c r="B28" s="37">
        <v>107000</v>
      </c>
      <c r="C28" s="38">
        <v>109000</v>
      </c>
      <c r="D28" s="38">
        <f>IF(AND(傷病手当金計算!$D$7=0,傷病手当金計算!$D$19&gt;=B28,傷病手当金計算!$D$19&lt;C28),1,0)</f>
        <v>0</v>
      </c>
      <c r="E28" s="38">
        <f>IF(AND(傷病手当金計算!$D$7=1,傷病手当金計算!$D$19&gt;=B28,傷病手当金計算!$D$19&lt;C28),1,0)</f>
        <v>0</v>
      </c>
      <c r="F28" s="38">
        <f>IF(AND(傷病手当金計算!$D$7=2,傷病手当金計算!$D$19&gt;=B28,傷病手当金計算!$D$19&lt;C28),1,0)</f>
        <v>0</v>
      </c>
      <c r="G28" s="38">
        <f>IF(AND(傷病手当金計算!$D$7=3,傷病手当金計算!$D$19&gt;=B28,傷病手当金計算!$D$19&lt;C28),1,0)</f>
        <v>0</v>
      </c>
      <c r="H28" s="38">
        <f>IF(AND(傷病手当金計算!$D$7=4,傷病手当金計算!$D$19&gt;=B28,傷病手当金計算!$D$19&lt;C28),1,0)</f>
        <v>0</v>
      </c>
      <c r="I28" s="38">
        <f>IF(AND(傷病手当金計算!$D$7=5,傷病手当金計算!$D$19&gt;=B28,傷病手当金計算!$D$19&lt;C28),1,0)</f>
        <v>0</v>
      </c>
      <c r="J28" s="38">
        <f>IF(AND(傷病手当金計算!$D$7=6,傷病手当金計算!$D$19&gt;=B28,傷病手当金計算!$D$19&lt;C28),1,0)</f>
        <v>0</v>
      </c>
      <c r="K28" s="38">
        <f>IF(AND(傷病手当金計算!$D$7=7,傷病手当金計算!$D$19&gt;=B28,傷病手当金計算!$D$19&lt;C28),1,0)</f>
        <v>0</v>
      </c>
      <c r="M28" s="38">
        <f>D28*源泉徴収税額表!D28</f>
        <v>0</v>
      </c>
      <c r="N28" s="38">
        <f>E28*源泉徴収税額表!E28</f>
        <v>0</v>
      </c>
      <c r="O28" s="38">
        <f>F28*源泉徴収税額表!F28</f>
        <v>0</v>
      </c>
      <c r="P28" s="38">
        <f>G28*源泉徴収税額表!G28</f>
        <v>0</v>
      </c>
      <c r="Q28" s="38">
        <f>H28*源泉徴収税額表!H28</f>
        <v>0</v>
      </c>
      <c r="R28" s="38">
        <f>I28*源泉徴収税額表!I28</f>
        <v>0</v>
      </c>
      <c r="S28" s="38">
        <f>J28*源泉徴収税額表!J28</f>
        <v>0</v>
      </c>
      <c r="T28" s="38">
        <f>K28*源泉徴収税額表!K28</f>
        <v>0</v>
      </c>
    </row>
    <row r="29" spans="1:20" s="10" customFormat="1">
      <c r="A29" s="36">
        <v>17</v>
      </c>
      <c r="B29" s="37">
        <v>109000</v>
      </c>
      <c r="C29" s="38">
        <v>111000</v>
      </c>
      <c r="D29" s="38">
        <f>IF(AND(傷病手当金計算!$D$7=0,傷病手当金計算!$D$19&gt;=B29,傷病手当金計算!$D$19&lt;C29),1,0)</f>
        <v>0</v>
      </c>
      <c r="E29" s="38">
        <f>IF(AND(傷病手当金計算!$D$7=1,傷病手当金計算!$D$19&gt;=B29,傷病手当金計算!$D$19&lt;C29),1,0)</f>
        <v>0</v>
      </c>
      <c r="F29" s="38">
        <f>IF(AND(傷病手当金計算!$D$7=2,傷病手当金計算!$D$19&gt;=B29,傷病手当金計算!$D$19&lt;C29),1,0)</f>
        <v>0</v>
      </c>
      <c r="G29" s="38">
        <f>IF(AND(傷病手当金計算!$D$7=3,傷病手当金計算!$D$19&gt;=B29,傷病手当金計算!$D$19&lt;C29),1,0)</f>
        <v>0</v>
      </c>
      <c r="H29" s="38">
        <f>IF(AND(傷病手当金計算!$D$7=4,傷病手当金計算!$D$19&gt;=B29,傷病手当金計算!$D$19&lt;C29),1,0)</f>
        <v>0</v>
      </c>
      <c r="I29" s="38">
        <f>IF(AND(傷病手当金計算!$D$7=5,傷病手当金計算!$D$19&gt;=B29,傷病手当金計算!$D$19&lt;C29),1,0)</f>
        <v>0</v>
      </c>
      <c r="J29" s="38">
        <f>IF(AND(傷病手当金計算!$D$7=6,傷病手当金計算!$D$19&gt;=B29,傷病手当金計算!$D$19&lt;C29),1,0)</f>
        <v>0</v>
      </c>
      <c r="K29" s="38">
        <f>IF(AND(傷病手当金計算!$D$7=7,傷病手当金計算!$D$19&gt;=B29,傷病手当金計算!$D$19&lt;C29),1,0)</f>
        <v>0</v>
      </c>
      <c r="M29" s="38">
        <f>D29*源泉徴収税額表!D29</f>
        <v>0</v>
      </c>
      <c r="N29" s="38">
        <f>E29*源泉徴収税額表!E29</f>
        <v>0</v>
      </c>
      <c r="O29" s="38">
        <f>F29*源泉徴収税額表!F29</f>
        <v>0</v>
      </c>
      <c r="P29" s="38">
        <f>G29*源泉徴収税額表!G29</f>
        <v>0</v>
      </c>
      <c r="Q29" s="38">
        <f>H29*源泉徴収税額表!H29</f>
        <v>0</v>
      </c>
      <c r="R29" s="38">
        <f>I29*源泉徴収税額表!I29</f>
        <v>0</v>
      </c>
      <c r="S29" s="38">
        <f>J29*源泉徴収税額表!J29</f>
        <v>0</v>
      </c>
      <c r="T29" s="38">
        <f>K29*源泉徴収税額表!K29</f>
        <v>0</v>
      </c>
    </row>
    <row r="30" spans="1:20" s="10" customFormat="1">
      <c r="A30" s="36">
        <v>18</v>
      </c>
      <c r="B30" s="37">
        <v>111000</v>
      </c>
      <c r="C30" s="38">
        <v>113000</v>
      </c>
      <c r="D30" s="38">
        <f>IF(AND(傷病手当金計算!$D$7=0,傷病手当金計算!$D$19&gt;=B30,傷病手当金計算!$D$19&lt;C30),1,0)</f>
        <v>0</v>
      </c>
      <c r="E30" s="38">
        <f>IF(AND(傷病手当金計算!$D$7=1,傷病手当金計算!$D$19&gt;=B30,傷病手当金計算!$D$19&lt;C30),1,0)</f>
        <v>0</v>
      </c>
      <c r="F30" s="38">
        <f>IF(AND(傷病手当金計算!$D$7=2,傷病手当金計算!$D$19&gt;=B30,傷病手当金計算!$D$19&lt;C30),1,0)</f>
        <v>0</v>
      </c>
      <c r="G30" s="38">
        <f>IF(AND(傷病手当金計算!$D$7=3,傷病手当金計算!$D$19&gt;=B30,傷病手当金計算!$D$19&lt;C30),1,0)</f>
        <v>0</v>
      </c>
      <c r="H30" s="38">
        <f>IF(AND(傷病手当金計算!$D$7=4,傷病手当金計算!$D$19&gt;=B30,傷病手当金計算!$D$19&lt;C30),1,0)</f>
        <v>0</v>
      </c>
      <c r="I30" s="38">
        <f>IF(AND(傷病手当金計算!$D$7=5,傷病手当金計算!$D$19&gt;=B30,傷病手当金計算!$D$19&lt;C30),1,0)</f>
        <v>0</v>
      </c>
      <c r="J30" s="38">
        <f>IF(AND(傷病手当金計算!$D$7=6,傷病手当金計算!$D$19&gt;=B30,傷病手当金計算!$D$19&lt;C30),1,0)</f>
        <v>0</v>
      </c>
      <c r="K30" s="38">
        <f>IF(AND(傷病手当金計算!$D$7=7,傷病手当金計算!$D$19&gt;=B30,傷病手当金計算!$D$19&lt;C30),1,0)</f>
        <v>0</v>
      </c>
      <c r="M30" s="38">
        <f>D30*源泉徴収税額表!D30</f>
        <v>0</v>
      </c>
      <c r="N30" s="38">
        <f>E30*源泉徴収税額表!E30</f>
        <v>0</v>
      </c>
      <c r="O30" s="38">
        <f>F30*源泉徴収税額表!F30</f>
        <v>0</v>
      </c>
      <c r="P30" s="38">
        <f>G30*源泉徴収税額表!G30</f>
        <v>0</v>
      </c>
      <c r="Q30" s="38">
        <f>H30*源泉徴収税額表!H30</f>
        <v>0</v>
      </c>
      <c r="R30" s="38">
        <f>I30*源泉徴収税額表!I30</f>
        <v>0</v>
      </c>
      <c r="S30" s="38">
        <f>J30*源泉徴収税額表!J30</f>
        <v>0</v>
      </c>
      <c r="T30" s="38">
        <f>K30*源泉徴収税額表!K30</f>
        <v>0</v>
      </c>
    </row>
    <row r="31" spans="1:20" s="10" customFormat="1">
      <c r="A31" s="36">
        <v>19</v>
      </c>
      <c r="B31" s="37">
        <v>113000</v>
      </c>
      <c r="C31" s="38">
        <v>115000</v>
      </c>
      <c r="D31" s="38">
        <f>IF(AND(傷病手当金計算!$D$7=0,傷病手当金計算!$D$19&gt;=B31,傷病手当金計算!$D$19&lt;C31),1,0)</f>
        <v>0</v>
      </c>
      <c r="E31" s="38">
        <f>IF(AND(傷病手当金計算!$D$7=1,傷病手当金計算!$D$19&gt;=B31,傷病手当金計算!$D$19&lt;C31),1,0)</f>
        <v>0</v>
      </c>
      <c r="F31" s="38">
        <f>IF(AND(傷病手当金計算!$D$7=2,傷病手当金計算!$D$19&gt;=B31,傷病手当金計算!$D$19&lt;C31),1,0)</f>
        <v>0</v>
      </c>
      <c r="G31" s="38">
        <f>IF(AND(傷病手当金計算!$D$7=3,傷病手当金計算!$D$19&gt;=B31,傷病手当金計算!$D$19&lt;C31),1,0)</f>
        <v>0</v>
      </c>
      <c r="H31" s="38">
        <f>IF(AND(傷病手当金計算!$D$7=4,傷病手当金計算!$D$19&gt;=B31,傷病手当金計算!$D$19&lt;C31),1,0)</f>
        <v>0</v>
      </c>
      <c r="I31" s="38">
        <f>IF(AND(傷病手当金計算!$D$7=5,傷病手当金計算!$D$19&gt;=B31,傷病手当金計算!$D$19&lt;C31),1,0)</f>
        <v>0</v>
      </c>
      <c r="J31" s="38">
        <f>IF(AND(傷病手当金計算!$D$7=6,傷病手当金計算!$D$19&gt;=B31,傷病手当金計算!$D$19&lt;C31),1,0)</f>
        <v>0</v>
      </c>
      <c r="K31" s="38">
        <f>IF(AND(傷病手当金計算!$D$7=7,傷病手当金計算!$D$19&gt;=B31,傷病手当金計算!$D$19&lt;C31),1,0)</f>
        <v>0</v>
      </c>
      <c r="M31" s="38">
        <f>D31*源泉徴収税額表!D31</f>
        <v>0</v>
      </c>
      <c r="N31" s="38">
        <f>E31*源泉徴収税額表!E31</f>
        <v>0</v>
      </c>
      <c r="O31" s="38">
        <f>F31*源泉徴収税額表!F31</f>
        <v>0</v>
      </c>
      <c r="P31" s="38">
        <f>G31*源泉徴収税額表!G31</f>
        <v>0</v>
      </c>
      <c r="Q31" s="38">
        <f>H31*源泉徴収税額表!H31</f>
        <v>0</v>
      </c>
      <c r="R31" s="38">
        <f>I31*源泉徴収税額表!I31</f>
        <v>0</v>
      </c>
      <c r="S31" s="38">
        <f>J31*源泉徴収税額表!J31</f>
        <v>0</v>
      </c>
      <c r="T31" s="38">
        <f>K31*源泉徴収税額表!K31</f>
        <v>0</v>
      </c>
    </row>
    <row r="32" spans="1:20" s="10" customFormat="1">
      <c r="A32" s="36">
        <v>20</v>
      </c>
      <c r="B32" s="37">
        <v>115000</v>
      </c>
      <c r="C32" s="38">
        <v>117000</v>
      </c>
      <c r="D32" s="38">
        <f>IF(AND(傷病手当金計算!$D$7=0,傷病手当金計算!$D$19&gt;=B32,傷病手当金計算!$D$19&lt;C32),1,0)</f>
        <v>0</v>
      </c>
      <c r="E32" s="38">
        <f>IF(AND(傷病手当金計算!$D$7=1,傷病手当金計算!$D$19&gt;=B32,傷病手当金計算!$D$19&lt;C32),1,0)</f>
        <v>0</v>
      </c>
      <c r="F32" s="38">
        <f>IF(AND(傷病手当金計算!$D$7=2,傷病手当金計算!$D$19&gt;=B32,傷病手当金計算!$D$19&lt;C32),1,0)</f>
        <v>0</v>
      </c>
      <c r="G32" s="38">
        <f>IF(AND(傷病手当金計算!$D$7=3,傷病手当金計算!$D$19&gt;=B32,傷病手当金計算!$D$19&lt;C32),1,0)</f>
        <v>0</v>
      </c>
      <c r="H32" s="38">
        <f>IF(AND(傷病手当金計算!$D$7=4,傷病手当金計算!$D$19&gt;=B32,傷病手当金計算!$D$19&lt;C32),1,0)</f>
        <v>0</v>
      </c>
      <c r="I32" s="38">
        <f>IF(AND(傷病手当金計算!$D$7=5,傷病手当金計算!$D$19&gt;=B32,傷病手当金計算!$D$19&lt;C32),1,0)</f>
        <v>0</v>
      </c>
      <c r="J32" s="38">
        <f>IF(AND(傷病手当金計算!$D$7=6,傷病手当金計算!$D$19&gt;=B32,傷病手当金計算!$D$19&lt;C32),1,0)</f>
        <v>0</v>
      </c>
      <c r="K32" s="38">
        <f>IF(AND(傷病手当金計算!$D$7=7,傷病手当金計算!$D$19&gt;=B32,傷病手当金計算!$D$19&lt;C32),1,0)</f>
        <v>0</v>
      </c>
      <c r="M32" s="38">
        <f>D32*源泉徴収税額表!D32</f>
        <v>0</v>
      </c>
      <c r="N32" s="38">
        <f>E32*源泉徴収税額表!E32</f>
        <v>0</v>
      </c>
      <c r="O32" s="38">
        <f>F32*源泉徴収税額表!F32</f>
        <v>0</v>
      </c>
      <c r="P32" s="38">
        <f>G32*源泉徴収税額表!G32</f>
        <v>0</v>
      </c>
      <c r="Q32" s="38">
        <f>H32*源泉徴収税額表!H32</f>
        <v>0</v>
      </c>
      <c r="R32" s="38">
        <f>I32*源泉徴収税額表!I32</f>
        <v>0</v>
      </c>
      <c r="S32" s="38">
        <f>J32*源泉徴収税額表!J32</f>
        <v>0</v>
      </c>
      <c r="T32" s="38">
        <f>K32*源泉徴収税額表!K32</f>
        <v>0</v>
      </c>
    </row>
    <row r="33" spans="1:20" s="10" customFormat="1">
      <c r="A33" s="36"/>
      <c r="B33" s="37"/>
      <c r="C33" s="38"/>
      <c r="D33" s="38"/>
      <c r="E33" s="38"/>
      <c r="F33" s="38"/>
      <c r="G33" s="38"/>
      <c r="H33" s="38"/>
      <c r="I33" s="38"/>
      <c r="J33" s="38"/>
      <c r="K33" s="38"/>
      <c r="M33" s="38">
        <f>D33*源泉徴収税額表!D33</f>
        <v>0</v>
      </c>
      <c r="N33" s="38">
        <f>E33*源泉徴収税額表!E33</f>
        <v>0</v>
      </c>
      <c r="O33" s="38">
        <f>F33*源泉徴収税額表!F33</f>
        <v>0</v>
      </c>
      <c r="P33" s="38">
        <f>G33*源泉徴収税額表!G33</f>
        <v>0</v>
      </c>
      <c r="Q33" s="38">
        <f>H33*源泉徴収税額表!H33</f>
        <v>0</v>
      </c>
      <c r="R33" s="38">
        <f>I33*源泉徴収税額表!I33</f>
        <v>0</v>
      </c>
      <c r="S33" s="38">
        <f>J33*源泉徴収税額表!J33</f>
        <v>0</v>
      </c>
      <c r="T33" s="38">
        <f>K33*源泉徴収税額表!K33</f>
        <v>0</v>
      </c>
    </row>
    <row r="34" spans="1:20" s="10" customFormat="1">
      <c r="A34" s="36">
        <v>21</v>
      </c>
      <c r="B34" s="37">
        <v>117000</v>
      </c>
      <c r="C34" s="38">
        <v>119000</v>
      </c>
      <c r="D34" s="38">
        <f>IF(AND(傷病手当金計算!$D$7=0,傷病手当金計算!$D$19&gt;=B34,傷病手当金計算!$D$19&lt;C34),1,0)</f>
        <v>0</v>
      </c>
      <c r="E34" s="38">
        <f>IF(AND(傷病手当金計算!$D$7=1,傷病手当金計算!$D$19&gt;=B34,傷病手当金計算!$D$19&lt;C34),1,0)</f>
        <v>0</v>
      </c>
      <c r="F34" s="38">
        <f>IF(AND(傷病手当金計算!$D$7=2,傷病手当金計算!$D$19&gt;=B34,傷病手当金計算!$D$19&lt;C34),1,0)</f>
        <v>0</v>
      </c>
      <c r="G34" s="38">
        <f>IF(AND(傷病手当金計算!$D$7=3,傷病手当金計算!$D$19&gt;=B34,傷病手当金計算!$D$19&lt;C34),1,0)</f>
        <v>0</v>
      </c>
      <c r="H34" s="38">
        <f>IF(AND(傷病手当金計算!$D$7=4,傷病手当金計算!$D$19&gt;=B34,傷病手当金計算!$D$19&lt;C34),1,0)</f>
        <v>0</v>
      </c>
      <c r="I34" s="38">
        <f>IF(AND(傷病手当金計算!$D$7=5,傷病手当金計算!$D$19&gt;=B34,傷病手当金計算!$D$19&lt;C34),1,0)</f>
        <v>0</v>
      </c>
      <c r="J34" s="38">
        <f>IF(AND(傷病手当金計算!$D$7=6,傷病手当金計算!$D$19&gt;=B34,傷病手当金計算!$D$19&lt;C34),1,0)</f>
        <v>0</v>
      </c>
      <c r="K34" s="38">
        <f>IF(AND(傷病手当金計算!$D$7=7,傷病手当金計算!$D$19&gt;=B34,傷病手当金計算!$D$19&lt;C34),1,0)</f>
        <v>0</v>
      </c>
      <c r="M34" s="38">
        <f>D34*源泉徴収税額表!D34</f>
        <v>0</v>
      </c>
      <c r="N34" s="38">
        <f>E34*源泉徴収税額表!E34</f>
        <v>0</v>
      </c>
      <c r="O34" s="38">
        <f>F34*源泉徴収税額表!F34</f>
        <v>0</v>
      </c>
      <c r="P34" s="38">
        <f>G34*源泉徴収税額表!G34</f>
        <v>0</v>
      </c>
      <c r="Q34" s="38">
        <f>H34*源泉徴収税額表!H34</f>
        <v>0</v>
      </c>
      <c r="R34" s="38">
        <f>I34*源泉徴収税額表!I34</f>
        <v>0</v>
      </c>
      <c r="S34" s="38">
        <f>J34*源泉徴収税額表!J34</f>
        <v>0</v>
      </c>
      <c r="T34" s="38">
        <f>K34*源泉徴収税額表!K34</f>
        <v>0</v>
      </c>
    </row>
    <row r="35" spans="1:20" s="10" customFormat="1">
      <c r="A35" s="36">
        <v>22</v>
      </c>
      <c r="B35" s="37">
        <v>119000</v>
      </c>
      <c r="C35" s="38">
        <v>121000</v>
      </c>
      <c r="D35" s="38">
        <f>IF(AND(傷病手当金計算!$D$7=0,傷病手当金計算!$D$19&gt;=B35,傷病手当金計算!$D$19&lt;C35),1,0)</f>
        <v>0</v>
      </c>
      <c r="E35" s="38">
        <f>IF(AND(傷病手当金計算!$D$7=1,傷病手当金計算!$D$19&gt;=B35,傷病手当金計算!$D$19&lt;C35),1,0)</f>
        <v>0</v>
      </c>
      <c r="F35" s="38">
        <f>IF(AND(傷病手当金計算!$D$7=2,傷病手当金計算!$D$19&gt;=B35,傷病手当金計算!$D$19&lt;C35),1,0)</f>
        <v>0</v>
      </c>
      <c r="G35" s="38">
        <f>IF(AND(傷病手当金計算!$D$7=3,傷病手当金計算!$D$19&gt;=B35,傷病手当金計算!$D$19&lt;C35),1,0)</f>
        <v>0</v>
      </c>
      <c r="H35" s="38">
        <f>IF(AND(傷病手当金計算!$D$7=4,傷病手当金計算!$D$19&gt;=B35,傷病手当金計算!$D$19&lt;C35),1,0)</f>
        <v>0</v>
      </c>
      <c r="I35" s="38">
        <f>IF(AND(傷病手当金計算!$D$7=5,傷病手当金計算!$D$19&gt;=B35,傷病手当金計算!$D$19&lt;C35),1,0)</f>
        <v>0</v>
      </c>
      <c r="J35" s="38">
        <f>IF(AND(傷病手当金計算!$D$7=6,傷病手当金計算!$D$19&gt;=B35,傷病手当金計算!$D$19&lt;C35),1,0)</f>
        <v>0</v>
      </c>
      <c r="K35" s="38">
        <f>IF(AND(傷病手当金計算!$D$7=7,傷病手当金計算!$D$19&gt;=B35,傷病手当金計算!$D$19&lt;C35),1,0)</f>
        <v>0</v>
      </c>
      <c r="M35" s="38">
        <f>D35*源泉徴収税額表!D35</f>
        <v>0</v>
      </c>
      <c r="N35" s="38">
        <f>E35*源泉徴収税額表!E35</f>
        <v>0</v>
      </c>
      <c r="O35" s="38">
        <f>F35*源泉徴収税額表!F35</f>
        <v>0</v>
      </c>
      <c r="P35" s="38">
        <f>G35*源泉徴収税額表!G35</f>
        <v>0</v>
      </c>
      <c r="Q35" s="38">
        <f>H35*源泉徴収税額表!H35</f>
        <v>0</v>
      </c>
      <c r="R35" s="38">
        <f>I35*源泉徴収税額表!I35</f>
        <v>0</v>
      </c>
      <c r="S35" s="38">
        <f>J35*源泉徴収税額表!J35</f>
        <v>0</v>
      </c>
      <c r="T35" s="38">
        <f>K35*源泉徴収税額表!K35</f>
        <v>0</v>
      </c>
    </row>
    <row r="36" spans="1:20" s="10" customFormat="1">
      <c r="A36" s="36">
        <v>23</v>
      </c>
      <c r="B36" s="37">
        <v>121000</v>
      </c>
      <c r="C36" s="38">
        <v>123000</v>
      </c>
      <c r="D36" s="38">
        <f>IF(AND(傷病手当金計算!$D$7=0,傷病手当金計算!$D$19&gt;=B36,傷病手当金計算!$D$19&lt;C36),1,0)</f>
        <v>0</v>
      </c>
      <c r="E36" s="38">
        <f>IF(AND(傷病手当金計算!$D$7=1,傷病手当金計算!$D$19&gt;=B36,傷病手当金計算!$D$19&lt;C36),1,0)</f>
        <v>0</v>
      </c>
      <c r="F36" s="38">
        <f>IF(AND(傷病手当金計算!$D$7=2,傷病手当金計算!$D$19&gt;=B36,傷病手当金計算!$D$19&lt;C36),1,0)</f>
        <v>0</v>
      </c>
      <c r="G36" s="38">
        <f>IF(AND(傷病手当金計算!$D$7=3,傷病手当金計算!$D$19&gt;=B36,傷病手当金計算!$D$19&lt;C36),1,0)</f>
        <v>0</v>
      </c>
      <c r="H36" s="38">
        <f>IF(AND(傷病手当金計算!$D$7=4,傷病手当金計算!$D$19&gt;=B36,傷病手当金計算!$D$19&lt;C36),1,0)</f>
        <v>0</v>
      </c>
      <c r="I36" s="38">
        <f>IF(AND(傷病手当金計算!$D$7=5,傷病手当金計算!$D$19&gt;=B36,傷病手当金計算!$D$19&lt;C36),1,0)</f>
        <v>0</v>
      </c>
      <c r="J36" s="38">
        <f>IF(AND(傷病手当金計算!$D$7=6,傷病手当金計算!$D$19&gt;=B36,傷病手当金計算!$D$19&lt;C36),1,0)</f>
        <v>0</v>
      </c>
      <c r="K36" s="38">
        <f>IF(AND(傷病手当金計算!$D$7=7,傷病手当金計算!$D$19&gt;=B36,傷病手当金計算!$D$19&lt;C36),1,0)</f>
        <v>0</v>
      </c>
      <c r="M36" s="38">
        <f>D36*源泉徴収税額表!D36</f>
        <v>0</v>
      </c>
      <c r="N36" s="38">
        <f>E36*源泉徴収税額表!E36</f>
        <v>0</v>
      </c>
      <c r="O36" s="38">
        <f>F36*源泉徴収税額表!F36</f>
        <v>0</v>
      </c>
      <c r="P36" s="38">
        <f>G36*源泉徴収税額表!G36</f>
        <v>0</v>
      </c>
      <c r="Q36" s="38">
        <f>H36*源泉徴収税額表!H36</f>
        <v>0</v>
      </c>
      <c r="R36" s="38">
        <f>I36*源泉徴収税額表!I36</f>
        <v>0</v>
      </c>
      <c r="S36" s="38">
        <f>J36*源泉徴収税額表!J36</f>
        <v>0</v>
      </c>
      <c r="T36" s="38">
        <f>K36*源泉徴収税額表!K36</f>
        <v>0</v>
      </c>
    </row>
    <row r="37" spans="1:20" s="10" customFormat="1">
      <c r="A37" s="36">
        <v>24</v>
      </c>
      <c r="B37" s="37">
        <v>123000</v>
      </c>
      <c r="C37" s="38">
        <v>125000</v>
      </c>
      <c r="D37" s="38">
        <f>IF(AND(傷病手当金計算!$D$7=0,傷病手当金計算!$D$19&gt;=B37,傷病手当金計算!$D$19&lt;C37),1,0)</f>
        <v>0</v>
      </c>
      <c r="E37" s="38">
        <f>IF(AND(傷病手当金計算!$D$7=1,傷病手当金計算!$D$19&gt;=B37,傷病手当金計算!$D$19&lt;C37),1,0)</f>
        <v>0</v>
      </c>
      <c r="F37" s="38">
        <f>IF(AND(傷病手当金計算!$D$7=2,傷病手当金計算!$D$19&gt;=B37,傷病手当金計算!$D$19&lt;C37),1,0)</f>
        <v>0</v>
      </c>
      <c r="G37" s="38">
        <f>IF(AND(傷病手当金計算!$D$7=3,傷病手当金計算!$D$19&gt;=B37,傷病手当金計算!$D$19&lt;C37),1,0)</f>
        <v>0</v>
      </c>
      <c r="H37" s="38">
        <f>IF(AND(傷病手当金計算!$D$7=4,傷病手当金計算!$D$19&gt;=B37,傷病手当金計算!$D$19&lt;C37),1,0)</f>
        <v>0</v>
      </c>
      <c r="I37" s="38">
        <f>IF(AND(傷病手当金計算!$D$7=5,傷病手当金計算!$D$19&gt;=B37,傷病手当金計算!$D$19&lt;C37),1,0)</f>
        <v>0</v>
      </c>
      <c r="J37" s="38">
        <f>IF(AND(傷病手当金計算!$D$7=6,傷病手当金計算!$D$19&gt;=B37,傷病手当金計算!$D$19&lt;C37),1,0)</f>
        <v>0</v>
      </c>
      <c r="K37" s="38">
        <f>IF(AND(傷病手当金計算!$D$7=7,傷病手当金計算!$D$19&gt;=B37,傷病手当金計算!$D$19&lt;C37),1,0)</f>
        <v>0</v>
      </c>
      <c r="M37" s="38">
        <f>D37*源泉徴収税額表!D37</f>
        <v>0</v>
      </c>
      <c r="N37" s="38">
        <f>E37*源泉徴収税額表!E37</f>
        <v>0</v>
      </c>
      <c r="O37" s="38">
        <f>F37*源泉徴収税額表!F37</f>
        <v>0</v>
      </c>
      <c r="P37" s="38">
        <f>G37*源泉徴収税額表!G37</f>
        <v>0</v>
      </c>
      <c r="Q37" s="38">
        <f>H37*源泉徴収税額表!H37</f>
        <v>0</v>
      </c>
      <c r="R37" s="38">
        <f>I37*源泉徴収税額表!I37</f>
        <v>0</v>
      </c>
      <c r="S37" s="38">
        <f>J37*源泉徴収税額表!J37</f>
        <v>0</v>
      </c>
      <c r="T37" s="38">
        <f>K37*源泉徴収税額表!K37</f>
        <v>0</v>
      </c>
    </row>
    <row r="38" spans="1:20" s="10" customFormat="1">
      <c r="A38" s="36">
        <v>25</v>
      </c>
      <c r="B38" s="37">
        <v>125000</v>
      </c>
      <c r="C38" s="38">
        <v>127000</v>
      </c>
      <c r="D38" s="38">
        <f>IF(AND(傷病手当金計算!$D$7=0,傷病手当金計算!$D$19&gt;=B38,傷病手当金計算!$D$19&lt;C38),1,0)</f>
        <v>0</v>
      </c>
      <c r="E38" s="38">
        <f>IF(AND(傷病手当金計算!$D$7=1,傷病手当金計算!$D$19&gt;=B38,傷病手当金計算!$D$19&lt;C38),1,0)</f>
        <v>0</v>
      </c>
      <c r="F38" s="38">
        <f>IF(AND(傷病手当金計算!$D$7=2,傷病手当金計算!$D$19&gt;=B38,傷病手当金計算!$D$19&lt;C38),1,0)</f>
        <v>0</v>
      </c>
      <c r="G38" s="38">
        <f>IF(AND(傷病手当金計算!$D$7=3,傷病手当金計算!$D$19&gt;=B38,傷病手当金計算!$D$19&lt;C38),1,0)</f>
        <v>0</v>
      </c>
      <c r="H38" s="38">
        <f>IF(AND(傷病手当金計算!$D$7=4,傷病手当金計算!$D$19&gt;=B38,傷病手当金計算!$D$19&lt;C38),1,0)</f>
        <v>0</v>
      </c>
      <c r="I38" s="38">
        <f>IF(AND(傷病手当金計算!$D$7=5,傷病手当金計算!$D$19&gt;=B38,傷病手当金計算!$D$19&lt;C38),1,0)</f>
        <v>0</v>
      </c>
      <c r="J38" s="38">
        <f>IF(AND(傷病手当金計算!$D$7=6,傷病手当金計算!$D$19&gt;=B38,傷病手当金計算!$D$19&lt;C38),1,0)</f>
        <v>0</v>
      </c>
      <c r="K38" s="38">
        <f>IF(AND(傷病手当金計算!$D$7=7,傷病手当金計算!$D$19&gt;=B38,傷病手当金計算!$D$19&lt;C38),1,0)</f>
        <v>0</v>
      </c>
      <c r="M38" s="38">
        <f>D38*源泉徴収税額表!D38</f>
        <v>0</v>
      </c>
      <c r="N38" s="38">
        <f>E38*源泉徴収税額表!E38</f>
        <v>0</v>
      </c>
      <c r="O38" s="38">
        <f>F38*源泉徴収税額表!F38</f>
        <v>0</v>
      </c>
      <c r="P38" s="38">
        <f>G38*源泉徴収税額表!G38</f>
        <v>0</v>
      </c>
      <c r="Q38" s="38">
        <f>H38*源泉徴収税額表!H38</f>
        <v>0</v>
      </c>
      <c r="R38" s="38">
        <f>I38*源泉徴収税額表!I38</f>
        <v>0</v>
      </c>
      <c r="S38" s="38">
        <f>J38*源泉徴収税額表!J38</f>
        <v>0</v>
      </c>
      <c r="T38" s="38">
        <f>K38*源泉徴収税額表!K38</f>
        <v>0</v>
      </c>
    </row>
    <row r="39" spans="1:20" s="10" customFormat="1">
      <c r="A39" s="36"/>
      <c r="B39" s="37"/>
      <c r="C39" s="38"/>
      <c r="D39" s="38"/>
      <c r="E39" s="38"/>
      <c r="F39" s="38"/>
      <c r="G39" s="38"/>
      <c r="H39" s="38"/>
      <c r="I39" s="38"/>
      <c r="J39" s="38"/>
      <c r="K39" s="38"/>
      <c r="M39" s="38">
        <f>D39*源泉徴収税額表!D39</f>
        <v>0</v>
      </c>
      <c r="N39" s="38">
        <f>E39*源泉徴収税額表!E39</f>
        <v>0</v>
      </c>
      <c r="O39" s="38">
        <f>F39*源泉徴収税額表!F39</f>
        <v>0</v>
      </c>
      <c r="P39" s="38">
        <f>G39*源泉徴収税額表!G39</f>
        <v>0</v>
      </c>
      <c r="Q39" s="38">
        <f>H39*源泉徴収税額表!H39</f>
        <v>0</v>
      </c>
      <c r="R39" s="38">
        <f>I39*源泉徴収税額表!I39</f>
        <v>0</v>
      </c>
      <c r="S39" s="38">
        <f>J39*源泉徴収税額表!J39</f>
        <v>0</v>
      </c>
      <c r="T39" s="38">
        <f>K39*源泉徴収税額表!K39</f>
        <v>0</v>
      </c>
    </row>
    <row r="40" spans="1:20" s="10" customFormat="1">
      <c r="A40" s="36">
        <v>26</v>
      </c>
      <c r="B40" s="37">
        <v>127000</v>
      </c>
      <c r="C40" s="38">
        <v>129000</v>
      </c>
      <c r="D40" s="38">
        <f>IF(AND(傷病手当金計算!$D$7=0,傷病手当金計算!$D$19&gt;=B40,傷病手当金計算!$D$19&lt;C40),1,0)</f>
        <v>0</v>
      </c>
      <c r="E40" s="38">
        <f>IF(AND(傷病手当金計算!$D$7=1,傷病手当金計算!$D$19&gt;=B40,傷病手当金計算!$D$19&lt;C40),1,0)</f>
        <v>0</v>
      </c>
      <c r="F40" s="38">
        <f>IF(AND(傷病手当金計算!$D$7=2,傷病手当金計算!$D$19&gt;=B40,傷病手当金計算!$D$19&lt;C40),1,0)</f>
        <v>0</v>
      </c>
      <c r="G40" s="38">
        <f>IF(AND(傷病手当金計算!$D$7=3,傷病手当金計算!$D$19&gt;=B40,傷病手当金計算!$D$19&lt;C40),1,0)</f>
        <v>0</v>
      </c>
      <c r="H40" s="38">
        <f>IF(AND(傷病手当金計算!$D$7=4,傷病手当金計算!$D$19&gt;=B40,傷病手当金計算!$D$19&lt;C40),1,0)</f>
        <v>0</v>
      </c>
      <c r="I40" s="38">
        <f>IF(AND(傷病手当金計算!$D$7=5,傷病手当金計算!$D$19&gt;=B40,傷病手当金計算!$D$19&lt;C40),1,0)</f>
        <v>0</v>
      </c>
      <c r="J40" s="38">
        <f>IF(AND(傷病手当金計算!$D$7=6,傷病手当金計算!$D$19&gt;=B40,傷病手当金計算!$D$19&lt;C40),1,0)</f>
        <v>0</v>
      </c>
      <c r="K40" s="38">
        <f>IF(AND(傷病手当金計算!$D$7=7,傷病手当金計算!$D$19&gt;=B40,傷病手当金計算!$D$19&lt;C40),1,0)</f>
        <v>0</v>
      </c>
      <c r="M40" s="38">
        <f>D40*源泉徴収税額表!D40</f>
        <v>0</v>
      </c>
      <c r="N40" s="38">
        <f>E40*源泉徴収税額表!E40</f>
        <v>0</v>
      </c>
      <c r="O40" s="38">
        <f>F40*源泉徴収税額表!F40</f>
        <v>0</v>
      </c>
      <c r="P40" s="38">
        <f>G40*源泉徴収税額表!G40</f>
        <v>0</v>
      </c>
      <c r="Q40" s="38">
        <f>H40*源泉徴収税額表!H40</f>
        <v>0</v>
      </c>
      <c r="R40" s="38">
        <f>I40*源泉徴収税額表!I40</f>
        <v>0</v>
      </c>
      <c r="S40" s="38">
        <f>J40*源泉徴収税額表!J40</f>
        <v>0</v>
      </c>
      <c r="T40" s="38">
        <f>K40*源泉徴収税額表!K40</f>
        <v>0</v>
      </c>
    </row>
    <row r="41" spans="1:20" s="10" customFormat="1">
      <c r="A41" s="36">
        <v>27</v>
      </c>
      <c r="B41" s="37">
        <v>129000</v>
      </c>
      <c r="C41" s="38">
        <v>131000</v>
      </c>
      <c r="D41" s="38">
        <f>IF(AND(傷病手当金計算!$D$7=0,傷病手当金計算!$D$19&gt;=B41,傷病手当金計算!$D$19&lt;C41),1,0)</f>
        <v>0</v>
      </c>
      <c r="E41" s="38">
        <f>IF(AND(傷病手当金計算!$D$7=1,傷病手当金計算!$D$19&gt;=B41,傷病手当金計算!$D$19&lt;C41),1,0)</f>
        <v>0</v>
      </c>
      <c r="F41" s="38">
        <f>IF(AND(傷病手当金計算!$D$7=2,傷病手当金計算!$D$19&gt;=B41,傷病手当金計算!$D$19&lt;C41),1,0)</f>
        <v>0</v>
      </c>
      <c r="G41" s="38">
        <f>IF(AND(傷病手当金計算!$D$7=3,傷病手当金計算!$D$19&gt;=B41,傷病手当金計算!$D$19&lt;C41),1,0)</f>
        <v>0</v>
      </c>
      <c r="H41" s="38">
        <f>IF(AND(傷病手当金計算!$D$7=4,傷病手当金計算!$D$19&gt;=B41,傷病手当金計算!$D$19&lt;C41),1,0)</f>
        <v>0</v>
      </c>
      <c r="I41" s="38">
        <f>IF(AND(傷病手当金計算!$D$7=5,傷病手当金計算!$D$19&gt;=B41,傷病手当金計算!$D$19&lt;C41),1,0)</f>
        <v>0</v>
      </c>
      <c r="J41" s="38">
        <f>IF(AND(傷病手当金計算!$D$7=6,傷病手当金計算!$D$19&gt;=B41,傷病手当金計算!$D$19&lt;C41),1,0)</f>
        <v>0</v>
      </c>
      <c r="K41" s="38">
        <f>IF(AND(傷病手当金計算!$D$7=7,傷病手当金計算!$D$19&gt;=B41,傷病手当金計算!$D$19&lt;C41),1,0)</f>
        <v>0</v>
      </c>
      <c r="M41" s="38">
        <f>D41*源泉徴収税額表!D41</f>
        <v>0</v>
      </c>
      <c r="N41" s="38">
        <f>E41*源泉徴収税額表!E41</f>
        <v>0</v>
      </c>
      <c r="O41" s="38">
        <f>F41*源泉徴収税額表!F41</f>
        <v>0</v>
      </c>
      <c r="P41" s="38">
        <f>G41*源泉徴収税額表!G41</f>
        <v>0</v>
      </c>
      <c r="Q41" s="38">
        <f>H41*源泉徴収税額表!H41</f>
        <v>0</v>
      </c>
      <c r="R41" s="38">
        <f>I41*源泉徴収税額表!I41</f>
        <v>0</v>
      </c>
      <c r="S41" s="38">
        <f>J41*源泉徴収税額表!J41</f>
        <v>0</v>
      </c>
      <c r="T41" s="38">
        <f>K41*源泉徴収税額表!K41</f>
        <v>0</v>
      </c>
    </row>
    <row r="42" spans="1:20" s="10" customFormat="1">
      <c r="A42" s="36">
        <v>28</v>
      </c>
      <c r="B42" s="37">
        <v>131000</v>
      </c>
      <c r="C42" s="38">
        <v>133000</v>
      </c>
      <c r="D42" s="38">
        <f>IF(AND(傷病手当金計算!$D$7=0,傷病手当金計算!$D$19&gt;=B42,傷病手当金計算!$D$19&lt;C42),1,0)</f>
        <v>0</v>
      </c>
      <c r="E42" s="38">
        <f>IF(AND(傷病手当金計算!$D$7=1,傷病手当金計算!$D$19&gt;=B42,傷病手当金計算!$D$19&lt;C42),1,0)</f>
        <v>0</v>
      </c>
      <c r="F42" s="38">
        <f>IF(AND(傷病手当金計算!$D$7=2,傷病手当金計算!$D$19&gt;=B42,傷病手当金計算!$D$19&lt;C42),1,0)</f>
        <v>0</v>
      </c>
      <c r="G42" s="38">
        <f>IF(AND(傷病手当金計算!$D$7=3,傷病手当金計算!$D$19&gt;=B42,傷病手当金計算!$D$19&lt;C42),1,0)</f>
        <v>0</v>
      </c>
      <c r="H42" s="38">
        <f>IF(AND(傷病手当金計算!$D$7=4,傷病手当金計算!$D$19&gt;=B42,傷病手当金計算!$D$19&lt;C42),1,0)</f>
        <v>0</v>
      </c>
      <c r="I42" s="38">
        <f>IF(AND(傷病手当金計算!$D$7=5,傷病手当金計算!$D$19&gt;=B42,傷病手当金計算!$D$19&lt;C42),1,0)</f>
        <v>0</v>
      </c>
      <c r="J42" s="38">
        <f>IF(AND(傷病手当金計算!$D$7=6,傷病手当金計算!$D$19&gt;=B42,傷病手当金計算!$D$19&lt;C42),1,0)</f>
        <v>0</v>
      </c>
      <c r="K42" s="38">
        <f>IF(AND(傷病手当金計算!$D$7=7,傷病手当金計算!$D$19&gt;=B42,傷病手当金計算!$D$19&lt;C42),1,0)</f>
        <v>0</v>
      </c>
      <c r="M42" s="38">
        <f>D42*源泉徴収税額表!D42</f>
        <v>0</v>
      </c>
      <c r="N42" s="38">
        <f>E42*源泉徴収税額表!E42</f>
        <v>0</v>
      </c>
      <c r="O42" s="38">
        <f>F42*源泉徴収税額表!F42</f>
        <v>0</v>
      </c>
      <c r="P42" s="38">
        <f>G42*源泉徴収税額表!G42</f>
        <v>0</v>
      </c>
      <c r="Q42" s="38">
        <f>H42*源泉徴収税額表!H42</f>
        <v>0</v>
      </c>
      <c r="R42" s="38">
        <f>I42*源泉徴収税額表!I42</f>
        <v>0</v>
      </c>
      <c r="S42" s="38">
        <f>J42*源泉徴収税額表!J42</f>
        <v>0</v>
      </c>
      <c r="T42" s="38">
        <f>K42*源泉徴収税額表!K42</f>
        <v>0</v>
      </c>
    </row>
    <row r="43" spans="1:20" s="10" customFormat="1">
      <c r="A43" s="36">
        <v>29</v>
      </c>
      <c r="B43" s="37">
        <v>133000</v>
      </c>
      <c r="C43" s="38">
        <v>135000</v>
      </c>
      <c r="D43" s="38">
        <f>IF(AND(傷病手当金計算!$D$7=0,傷病手当金計算!$D$19&gt;=B43,傷病手当金計算!$D$19&lt;C43),1,0)</f>
        <v>0</v>
      </c>
      <c r="E43" s="38">
        <f>IF(AND(傷病手当金計算!$D$7=1,傷病手当金計算!$D$19&gt;=B43,傷病手当金計算!$D$19&lt;C43),1,0)</f>
        <v>0</v>
      </c>
      <c r="F43" s="38">
        <f>IF(AND(傷病手当金計算!$D$7=2,傷病手当金計算!$D$19&gt;=B43,傷病手当金計算!$D$19&lt;C43),1,0)</f>
        <v>0</v>
      </c>
      <c r="G43" s="38">
        <f>IF(AND(傷病手当金計算!$D$7=3,傷病手当金計算!$D$19&gt;=B43,傷病手当金計算!$D$19&lt;C43),1,0)</f>
        <v>0</v>
      </c>
      <c r="H43" s="38">
        <f>IF(AND(傷病手当金計算!$D$7=4,傷病手当金計算!$D$19&gt;=B43,傷病手当金計算!$D$19&lt;C43),1,0)</f>
        <v>0</v>
      </c>
      <c r="I43" s="38">
        <f>IF(AND(傷病手当金計算!$D$7=5,傷病手当金計算!$D$19&gt;=B43,傷病手当金計算!$D$19&lt;C43),1,0)</f>
        <v>0</v>
      </c>
      <c r="J43" s="38">
        <f>IF(AND(傷病手当金計算!$D$7=6,傷病手当金計算!$D$19&gt;=B43,傷病手当金計算!$D$19&lt;C43),1,0)</f>
        <v>0</v>
      </c>
      <c r="K43" s="38">
        <f>IF(AND(傷病手当金計算!$D$7=7,傷病手当金計算!$D$19&gt;=B43,傷病手当金計算!$D$19&lt;C43),1,0)</f>
        <v>0</v>
      </c>
      <c r="M43" s="38">
        <f>D43*源泉徴収税額表!D43</f>
        <v>0</v>
      </c>
      <c r="N43" s="38">
        <f>E43*源泉徴収税額表!E43</f>
        <v>0</v>
      </c>
      <c r="O43" s="38">
        <f>F43*源泉徴収税額表!F43</f>
        <v>0</v>
      </c>
      <c r="P43" s="38">
        <f>G43*源泉徴収税額表!G43</f>
        <v>0</v>
      </c>
      <c r="Q43" s="38">
        <f>H43*源泉徴収税額表!H43</f>
        <v>0</v>
      </c>
      <c r="R43" s="38">
        <f>I43*源泉徴収税額表!I43</f>
        <v>0</v>
      </c>
      <c r="S43" s="38">
        <f>J43*源泉徴収税額表!J43</f>
        <v>0</v>
      </c>
      <c r="T43" s="38">
        <f>K43*源泉徴収税額表!K43</f>
        <v>0</v>
      </c>
    </row>
    <row r="44" spans="1:20" s="10" customFormat="1">
      <c r="A44" s="36">
        <v>30</v>
      </c>
      <c r="B44" s="37">
        <v>135000</v>
      </c>
      <c r="C44" s="38">
        <v>137000</v>
      </c>
      <c r="D44" s="38">
        <f>IF(AND(傷病手当金計算!$D$7=0,傷病手当金計算!$D$19&gt;=B44,傷病手当金計算!$D$19&lt;C44),1,0)</f>
        <v>0</v>
      </c>
      <c r="E44" s="38">
        <f>IF(AND(傷病手当金計算!$D$7=1,傷病手当金計算!$D$19&gt;=B44,傷病手当金計算!$D$19&lt;C44),1,0)</f>
        <v>0</v>
      </c>
      <c r="F44" s="38">
        <f>IF(AND(傷病手当金計算!$D$7=2,傷病手当金計算!$D$19&gt;=B44,傷病手当金計算!$D$19&lt;C44),1,0)</f>
        <v>0</v>
      </c>
      <c r="G44" s="38">
        <f>IF(AND(傷病手当金計算!$D$7=3,傷病手当金計算!$D$19&gt;=B44,傷病手当金計算!$D$19&lt;C44),1,0)</f>
        <v>0</v>
      </c>
      <c r="H44" s="38">
        <f>IF(AND(傷病手当金計算!$D$7=4,傷病手当金計算!$D$19&gt;=B44,傷病手当金計算!$D$19&lt;C44),1,0)</f>
        <v>0</v>
      </c>
      <c r="I44" s="38">
        <f>IF(AND(傷病手当金計算!$D$7=5,傷病手当金計算!$D$19&gt;=B44,傷病手当金計算!$D$19&lt;C44),1,0)</f>
        <v>0</v>
      </c>
      <c r="J44" s="38">
        <f>IF(AND(傷病手当金計算!$D$7=6,傷病手当金計算!$D$19&gt;=B44,傷病手当金計算!$D$19&lt;C44),1,0)</f>
        <v>0</v>
      </c>
      <c r="K44" s="38">
        <f>IF(AND(傷病手当金計算!$D$7=7,傷病手当金計算!$D$19&gt;=B44,傷病手当金計算!$D$19&lt;C44),1,0)</f>
        <v>0</v>
      </c>
      <c r="M44" s="38">
        <f>D44*源泉徴収税額表!D44</f>
        <v>0</v>
      </c>
      <c r="N44" s="38">
        <f>E44*源泉徴収税額表!E44</f>
        <v>0</v>
      </c>
      <c r="O44" s="38">
        <f>F44*源泉徴収税額表!F44</f>
        <v>0</v>
      </c>
      <c r="P44" s="38">
        <f>G44*源泉徴収税額表!G44</f>
        <v>0</v>
      </c>
      <c r="Q44" s="38">
        <f>H44*源泉徴収税額表!H44</f>
        <v>0</v>
      </c>
      <c r="R44" s="38">
        <f>I44*源泉徴収税額表!I44</f>
        <v>0</v>
      </c>
      <c r="S44" s="38">
        <f>J44*源泉徴収税額表!J44</f>
        <v>0</v>
      </c>
      <c r="T44" s="38">
        <f>K44*源泉徴収税額表!K44</f>
        <v>0</v>
      </c>
    </row>
    <row r="45" spans="1:20" s="10" customFormat="1">
      <c r="A45" s="36"/>
      <c r="B45" s="37"/>
      <c r="C45" s="38"/>
      <c r="D45" s="38"/>
      <c r="E45" s="38"/>
      <c r="F45" s="38"/>
      <c r="G45" s="38"/>
      <c r="H45" s="38"/>
      <c r="I45" s="38"/>
      <c r="J45" s="38"/>
      <c r="K45" s="38"/>
      <c r="M45" s="38">
        <f>D45*源泉徴収税額表!D45</f>
        <v>0</v>
      </c>
      <c r="N45" s="38">
        <f>E45*源泉徴収税額表!E45</f>
        <v>0</v>
      </c>
      <c r="O45" s="38">
        <f>F45*源泉徴収税額表!F45</f>
        <v>0</v>
      </c>
      <c r="P45" s="38">
        <f>G45*源泉徴収税額表!G45</f>
        <v>0</v>
      </c>
      <c r="Q45" s="38">
        <f>H45*源泉徴収税額表!H45</f>
        <v>0</v>
      </c>
      <c r="R45" s="38">
        <f>I45*源泉徴収税額表!I45</f>
        <v>0</v>
      </c>
      <c r="S45" s="38">
        <f>J45*源泉徴収税額表!J45</f>
        <v>0</v>
      </c>
      <c r="T45" s="38">
        <f>K45*源泉徴収税額表!K45</f>
        <v>0</v>
      </c>
    </row>
    <row r="46" spans="1:20" s="10" customFormat="1">
      <c r="A46" s="36">
        <v>31</v>
      </c>
      <c r="B46" s="37">
        <v>137000</v>
      </c>
      <c r="C46" s="38">
        <v>139000</v>
      </c>
      <c r="D46" s="38">
        <f>IF(AND(傷病手当金計算!$D$7=0,傷病手当金計算!$D$19&gt;=B46,傷病手当金計算!$D$19&lt;C46),1,0)</f>
        <v>0</v>
      </c>
      <c r="E46" s="38">
        <f>IF(AND(傷病手当金計算!$D$7=1,傷病手当金計算!$D$19&gt;=B46,傷病手当金計算!$D$19&lt;C46),1,0)</f>
        <v>0</v>
      </c>
      <c r="F46" s="38">
        <f>IF(AND(傷病手当金計算!$D$7=2,傷病手当金計算!$D$19&gt;=B46,傷病手当金計算!$D$19&lt;C46),1,0)</f>
        <v>0</v>
      </c>
      <c r="G46" s="38">
        <f>IF(AND(傷病手当金計算!$D$7=3,傷病手当金計算!$D$19&gt;=B46,傷病手当金計算!$D$19&lt;C46),1,0)</f>
        <v>0</v>
      </c>
      <c r="H46" s="38">
        <f>IF(AND(傷病手当金計算!$D$7=4,傷病手当金計算!$D$19&gt;=B46,傷病手当金計算!$D$19&lt;C46),1,0)</f>
        <v>0</v>
      </c>
      <c r="I46" s="38">
        <f>IF(AND(傷病手当金計算!$D$7=5,傷病手当金計算!$D$19&gt;=B46,傷病手当金計算!$D$19&lt;C46),1,0)</f>
        <v>0</v>
      </c>
      <c r="J46" s="38">
        <f>IF(AND(傷病手当金計算!$D$7=6,傷病手当金計算!$D$19&gt;=B46,傷病手当金計算!$D$19&lt;C46),1,0)</f>
        <v>0</v>
      </c>
      <c r="K46" s="38">
        <f>IF(AND(傷病手当金計算!$D$7=7,傷病手当金計算!$D$19&gt;=B46,傷病手当金計算!$D$19&lt;C46),1,0)</f>
        <v>0</v>
      </c>
      <c r="M46" s="38">
        <f>D46*源泉徴収税額表!D46</f>
        <v>0</v>
      </c>
      <c r="N46" s="38">
        <f>E46*源泉徴収税額表!E46</f>
        <v>0</v>
      </c>
      <c r="O46" s="38">
        <f>F46*源泉徴収税額表!F46</f>
        <v>0</v>
      </c>
      <c r="P46" s="38">
        <f>G46*源泉徴収税額表!G46</f>
        <v>0</v>
      </c>
      <c r="Q46" s="38">
        <f>H46*源泉徴収税額表!H46</f>
        <v>0</v>
      </c>
      <c r="R46" s="38">
        <f>I46*源泉徴収税額表!I46</f>
        <v>0</v>
      </c>
      <c r="S46" s="38">
        <f>J46*源泉徴収税額表!J46</f>
        <v>0</v>
      </c>
      <c r="T46" s="38">
        <f>K46*源泉徴収税額表!K46</f>
        <v>0</v>
      </c>
    </row>
    <row r="47" spans="1:20" s="10" customFormat="1">
      <c r="A47" s="36">
        <v>32</v>
      </c>
      <c r="B47" s="37">
        <v>139000</v>
      </c>
      <c r="C47" s="38">
        <v>141000</v>
      </c>
      <c r="D47" s="38">
        <f>IF(AND(傷病手当金計算!$D$7=0,傷病手当金計算!$D$19&gt;=B47,傷病手当金計算!$D$19&lt;C47),1,0)</f>
        <v>0</v>
      </c>
      <c r="E47" s="38">
        <f>IF(AND(傷病手当金計算!$D$7=1,傷病手当金計算!$D$19&gt;=B47,傷病手当金計算!$D$19&lt;C47),1,0)</f>
        <v>0</v>
      </c>
      <c r="F47" s="38">
        <f>IF(AND(傷病手当金計算!$D$7=2,傷病手当金計算!$D$19&gt;=B47,傷病手当金計算!$D$19&lt;C47),1,0)</f>
        <v>0</v>
      </c>
      <c r="G47" s="38">
        <f>IF(AND(傷病手当金計算!$D$7=3,傷病手当金計算!$D$19&gt;=B47,傷病手当金計算!$D$19&lt;C47),1,0)</f>
        <v>0</v>
      </c>
      <c r="H47" s="38">
        <f>IF(AND(傷病手当金計算!$D$7=4,傷病手当金計算!$D$19&gt;=B47,傷病手当金計算!$D$19&lt;C47),1,0)</f>
        <v>0</v>
      </c>
      <c r="I47" s="38">
        <f>IF(AND(傷病手当金計算!$D$7=5,傷病手当金計算!$D$19&gt;=B47,傷病手当金計算!$D$19&lt;C47),1,0)</f>
        <v>0</v>
      </c>
      <c r="J47" s="38">
        <f>IF(AND(傷病手当金計算!$D$7=6,傷病手当金計算!$D$19&gt;=B47,傷病手当金計算!$D$19&lt;C47),1,0)</f>
        <v>0</v>
      </c>
      <c r="K47" s="38">
        <f>IF(AND(傷病手当金計算!$D$7=7,傷病手当金計算!$D$19&gt;=B47,傷病手当金計算!$D$19&lt;C47),1,0)</f>
        <v>0</v>
      </c>
      <c r="M47" s="38">
        <f>D47*源泉徴収税額表!D47</f>
        <v>0</v>
      </c>
      <c r="N47" s="38">
        <f>E47*源泉徴収税額表!E47</f>
        <v>0</v>
      </c>
      <c r="O47" s="38">
        <f>F47*源泉徴収税額表!F47</f>
        <v>0</v>
      </c>
      <c r="P47" s="38">
        <f>G47*源泉徴収税額表!G47</f>
        <v>0</v>
      </c>
      <c r="Q47" s="38">
        <f>H47*源泉徴収税額表!H47</f>
        <v>0</v>
      </c>
      <c r="R47" s="38">
        <f>I47*源泉徴収税額表!I47</f>
        <v>0</v>
      </c>
      <c r="S47" s="38">
        <f>J47*源泉徴収税額表!J47</f>
        <v>0</v>
      </c>
      <c r="T47" s="38">
        <f>K47*源泉徴収税額表!K47</f>
        <v>0</v>
      </c>
    </row>
    <row r="48" spans="1:20" s="10" customFormat="1">
      <c r="A48" s="36">
        <v>33</v>
      </c>
      <c r="B48" s="37">
        <v>141000</v>
      </c>
      <c r="C48" s="38">
        <v>143000</v>
      </c>
      <c r="D48" s="38">
        <f>IF(AND(傷病手当金計算!$D$7=0,傷病手当金計算!$D$19&gt;=B48,傷病手当金計算!$D$19&lt;C48),1,0)</f>
        <v>0</v>
      </c>
      <c r="E48" s="38">
        <f>IF(AND(傷病手当金計算!$D$7=1,傷病手当金計算!$D$19&gt;=B48,傷病手当金計算!$D$19&lt;C48),1,0)</f>
        <v>0</v>
      </c>
      <c r="F48" s="38">
        <f>IF(AND(傷病手当金計算!$D$7=2,傷病手当金計算!$D$19&gt;=B48,傷病手当金計算!$D$19&lt;C48),1,0)</f>
        <v>0</v>
      </c>
      <c r="G48" s="38">
        <f>IF(AND(傷病手当金計算!$D$7=3,傷病手当金計算!$D$19&gt;=B48,傷病手当金計算!$D$19&lt;C48),1,0)</f>
        <v>0</v>
      </c>
      <c r="H48" s="38">
        <f>IF(AND(傷病手当金計算!$D$7=4,傷病手当金計算!$D$19&gt;=B48,傷病手当金計算!$D$19&lt;C48),1,0)</f>
        <v>0</v>
      </c>
      <c r="I48" s="38">
        <f>IF(AND(傷病手当金計算!$D$7=5,傷病手当金計算!$D$19&gt;=B48,傷病手当金計算!$D$19&lt;C48),1,0)</f>
        <v>0</v>
      </c>
      <c r="J48" s="38">
        <f>IF(AND(傷病手当金計算!$D$7=6,傷病手当金計算!$D$19&gt;=B48,傷病手当金計算!$D$19&lt;C48),1,0)</f>
        <v>0</v>
      </c>
      <c r="K48" s="38">
        <f>IF(AND(傷病手当金計算!$D$7=7,傷病手当金計算!$D$19&gt;=B48,傷病手当金計算!$D$19&lt;C48),1,0)</f>
        <v>0</v>
      </c>
      <c r="M48" s="38">
        <f>D48*源泉徴収税額表!D48</f>
        <v>0</v>
      </c>
      <c r="N48" s="38">
        <f>E48*源泉徴収税額表!E48</f>
        <v>0</v>
      </c>
      <c r="O48" s="38">
        <f>F48*源泉徴収税額表!F48</f>
        <v>0</v>
      </c>
      <c r="P48" s="38">
        <f>G48*源泉徴収税額表!G48</f>
        <v>0</v>
      </c>
      <c r="Q48" s="38">
        <f>H48*源泉徴収税額表!H48</f>
        <v>0</v>
      </c>
      <c r="R48" s="38">
        <f>I48*源泉徴収税額表!I48</f>
        <v>0</v>
      </c>
      <c r="S48" s="38">
        <f>J48*源泉徴収税額表!J48</f>
        <v>0</v>
      </c>
      <c r="T48" s="38">
        <f>K48*源泉徴収税額表!K48</f>
        <v>0</v>
      </c>
    </row>
    <row r="49" spans="1:20" s="10" customFormat="1">
      <c r="A49" s="36">
        <v>34</v>
      </c>
      <c r="B49" s="37">
        <v>143000</v>
      </c>
      <c r="C49" s="38">
        <v>145000</v>
      </c>
      <c r="D49" s="38">
        <f>IF(AND(傷病手当金計算!$D$7=0,傷病手当金計算!$D$19&gt;=B49,傷病手当金計算!$D$19&lt;C49),1,0)</f>
        <v>0</v>
      </c>
      <c r="E49" s="38">
        <f>IF(AND(傷病手当金計算!$D$7=1,傷病手当金計算!$D$19&gt;=B49,傷病手当金計算!$D$19&lt;C49),1,0)</f>
        <v>0</v>
      </c>
      <c r="F49" s="38">
        <f>IF(AND(傷病手当金計算!$D$7=2,傷病手当金計算!$D$19&gt;=B49,傷病手当金計算!$D$19&lt;C49),1,0)</f>
        <v>0</v>
      </c>
      <c r="G49" s="38">
        <f>IF(AND(傷病手当金計算!$D$7=3,傷病手当金計算!$D$19&gt;=B49,傷病手当金計算!$D$19&lt;C49),1,0)</f>
        <v>0</v>
      </c>
      <c r="H49" s="38">
        <f>IF(AND(傷病手当金計算!$D$7=4,傷病手当金計算!$D$19&gt;=B49,傷病手当金計算!$D$19&lt;C49),1,0)</f>
        <v>0</v>
      </c>
      <c r="I49" s="38">
        <f>IF(AND(傷病手当金計算!$D$7=5,傷病手当金計算!$D$19&gt;=B49,傷病手当金計算!$D$19&lt;C49),1,0)</f>
        <v>0</v>
      </c>
      <c r="J49" s="38">
        <f>IF(AND(傷病手当金計算!$D$7=6,傷病手当金計算!$D$19&gt;=B49,傷病手当金計算!$D$19&lt;C49),1,0)</f>
        <v>0</v>
      </c>
      <c r="K49" s="38">
        <f>IF(AND(傷病手当金計算!$D$7=7,傷病手当金計算!$D$19&gt;=B49,傷病手当金計算!$D$19&lt;C49),1,0)</f>
        <v>0</v>
      </c>
      <c r="M49" s="38">
        <f>D49*源泉徴収税額表!D49</f>
        <v>0</v>
      </c>
      <c r="N49" s="38">
        <f>E49*源泉徴収税額表!E49</f>
        <v>0</v>
      </c>
      <c r="O49" s="38">
        <f>F49*源泉徴収税額表!F49</f>
        <v>0</v>
      </c>
      <c r="P49" s="38">
        <f>G49*源泉徴収税額表!G49</f>
        <v>0</v>
      </c>
      <c r="Q49" s="38">
        <f>H49*源泉徴収税額表!H49</f>
        <v>0</v>
      </c>
      <c r="R49" s="38">
        <f>I49*源泉徴収税額表!I49</f>
        <v>0</v>
      </c>
      <c r="S49" s="38">
        <f>J49*源泉徴収税額表!J49</f>
        <v>0</v>
      </c>
      <c r="T49" s="38">
        <f>K49*源泉徴収税額表!K49</f>
        <v>0</v>
      </c>
    </row>
    <row r="50" spans="1:20" s="10" customFormat="1">
      <c r="A50" s="36">
        <v>35</v>
      </c>
      <c r="B50" s="37">
        <v>145000</v>
      </c>
      <c r="C50" s="38">
        <v>147000</v>
      </c>
      <c r="D50" s="38">
        <f>IF(AND(傷病手当金計算!$D$7=0,傷病手当金計算!$D$19&gt;=B50,傷病手当金計算!$D$19&lt;C50),1,0)</f>
        <v>0</v>
      </c>
      <c r="E50" s="38">
        <f>IF(AND(傷病手当金計算!$D$7=1,傷病手当金計算!$D$19&gt;=B50,傷病手当金計算!$D$19&lt;C50),1,0)</f>
        <v>0</v>
      </c>
      <c r="F50" s="38">
        <f>IF(AND(傷病手当金計算!$D$7=2,傷病手当金計算!$D$19&gt;=B50,傷病手当金計算!$D$19&lt;C50),1,0)</f>
        <v>0</v>
      </c>
      <c r="G50" s="38">
        <f>IF(AND(傷病手当金計算!$D$7=3,傷病手当金計算!$D$19&gt;=B50,傷病手当金計算!$D$19&lt;C50),1,0)</f>
        <v>0</v>
      </c>
      <c r="H50" s="38">
        <f>IF(AND(傷病手当金計算!$D$7=4,傷病手当金計算!$D$19&gt;=B50,傷病手当金計算!$D$19&lt;C50),1,0)</f>
        <v>0</v>
      </c>
      <c r="I50" s="38">
        <f>IF(AND(傷病手当金計算!$D$7=5,傷病手当金計算!$D$19&gt;=B50,傷病手当金計算!$D$19&lt;C50),1,0)</f>
        <v>0</v>
      </c>
      <c r="J50" s="38">
        <f>IF(AND(傷病手当金計算!$D$7=6,傷病手当金計算!$D$19&gt;=B50,傷病手当金計算!$D$19&lt;C50),1,0)</f>
        <v>0</v>
      </c>
      <c r="K50" s="38">
        <f>IF(AND(傷病手当金計算!$D$7=7,傷病手当金計算!$D$19&gt;=B50,傷病手当金計算!$D$19&lt;C50),1,0)</f>
        <v>0</v>
      </c>
      <c r="M50" s="38">
        <f>D50*源泉徴収税額表!D50</f>
        <v>0</v>
      </c>
      <c r="N50" s="38">
        <f>E50*源泉徴収税額表!E50</f>
        <v>0</v>
      </c>
      <c r="O50" s="38">
        <f>F50*源泉徴収税額表!F50</f>
        <v>0</v>
      </c>
      <c r="P50" s="38">
        <f>G50*源泉徴収税額表!G50</f>
        <v>0</v>
      </c>
      <c r="Q50" s="38">
        <f>H50*源泉徴収税額表!H50</f>
        <v>0</v>
      </c>
      <c r="R50" s="38">
        <f>I50*源泉徴収税額表!I50</f>
        <v>0</v>
      </c>
      <c r="S50" s="38">
        <f>J50*源泉徴収税額表!J50</f>
        <v>0</v>
      </c>
      <c r="T50" s="38">
        <f>K50*源泉徴収税額表!K50</f>
        <v>0</v>
      </c>
    </row>
    <row r="51" spans="1:20" s="10" customFormat="1">
      <c r="A51" s="36"/>
      <c r="B51" s="37"/>
      <c r="C51" s="38"/>
      <c r="D51" s="38"/>
      <c r="E51" s="38"/>
      <c r="F51" s="38"/>
      <c r="G51" s="38"/>
      <c r="H51" s="38"/>
      <c r="I51" s="38"/>
      <c r="J51" s="38"/>
      <c r="K51" s="38"/>
      <c r="M51" s="38">
        <f>D51*源泉徴収税額表!D51</f>
        <v>0</v>
      </c>
      <c r="N51" s="38">
        <f>E51*源泉徴収税額表!E51</f>
        <v>0</v>
      </c>
      <c r="O51" s="38">
        <f>F51*源泉徴収税額表!F51</f>
        <v>0</v>
      </c>
      <c r="P51" s="38">
        <f>G51*源泉徴収税額表!G51</f>
        <v>0</v>
      </c>
      <c r="Q51" s="38">
        <f>H51*源泉徴収税額表!H51</f>
        <v>0</v>
      </c>
      <c r="R51" s="38">
        <f>I51*源泉徴収税額表!I51</f>
        <v>0</v>
      </c>
      <c r="S51" s="38">
        <f>J51*源泉徴収税額表!J51</f>
        <v>0</v>
      </c>
      <c r="T51" s="38">
        <f>K51*源泉徴収税額表!K51</f>
        <v>0</v>
      </c>
    </row>
    <row r="52" spans="1:20" s="10" customFormat="1">
      <c r="A52" s="36">
        <v>36</v>
      </c>
      <c r="B52" s="37">
        <v>147000</v>
      </c>
      <c r="C52" s="38">
        <v>149000</v>
      </c>
      <c r="D52" s="38">
        <f>IF(AND(傷病手当金計算!$D$7=0,傷病手当金計算!$D$19&gt;=B52,傷病手当金計算!$D$19&lt;C52),1,0)</f>
        <v>0</v>
      </c>
      <c r="E52" s="38">
        <f>IF(AND(傷病手当金計算!$D$7=1,傷病手当金計算!$D$19&gt;=B52,傷病手当金計算!$D$19&lt;C52),1,0)</f>
        <v>0</v>
      </c>
      <c r="F52" s="38">
        <f>IF(AND(傷病手当金計算!$D$7=2,傷病手当金計算!$D$19&gt;=B52,傷病手当金計算!$D$19&lt;C52),1,0)</f>
        <v>0</v>
      </c>
      <c r="G52" s="38">
        <f>IF(AND(傷病手当金計算!$D$7=3,傷病手当金計算!$D$19&gt;=B52,傷病手当金計算!$D$19&lt;C52),1,0)</f>
        <v>0</v>
      </c>
      <c r="H52" s="38">
        <f>IF(AND(傷病手当金計算!$D$7=4,傷病手当金計算!$D$19&gt;=B52,傷病手当金計算!$D$19&lt;C52),1,0)</f>
        <v>0</v>
      </c>
      <c r="I52" s="38">
        <f>IF(AND(傷病手当金計算!$D$7=5,傷病手当金計算!$D$19&gt;=B52,傷病手当金計算!$D$19&lt;C52),1,0)</f>
        <v>0</v>
      </c>
      <c r="J52" s="38">
        <f>IF(AND(傷病手当金計算!$D$7=6,傷病手当金計算!$D$19&gt;=B52,傷病手当金計算!$D$19&lt;C52),1,0)</f>
        <v>0</v>
      </c>
      <c r="K52" s="38">
        <f>IF(AND(傷病手当金計算!$D$7=7,傷病手当金計算!$D$19&gt;=B52,傷病手当金計算!$D$19&lt;C52),1,0)</f>
        <v>0</v>
      </c>
      <c r="M52" s="38">
        <f>D52*源泉徴収税額表!D52</f>
        <v>0</v>
      </c>
      <c r="N52" s="38">
        <f>E52*源泉徴収税額表!E52</f>
        <v>0</v>
      </c>
      <c r="O52" s="38">
        <f>F52*源泉徴収税額表!F52</f>
        <v>0</v>
      </c>
      <c r="P52" s="38">
        <f>G52*源泉徴収税額表!G52</f>
        <v>0</v>
      </c>
      <c r="Q52" s="38">
        <f>H52*源泉徴収税額表!H52</f>
        <v>0</v>
      </c>
      <c r="R52" s="38">
        <f>I52*源泉徴収税額表!I52</f>
        <v>0</v>
      </c>
      <c r="S52" s="38">
        <f>J52*源泉徴収税額表!J52</f>
        <v>0</v>
      </c>
      <c r="T52" s="38">
        <f>K52*源泉徴収税額表!K52</f>
        <v>0</v>
      </c>
    </row>
    <row r="53" spans="1:20" s="10" customFormat="1">
      <c r="A53" s="36">
        <v>37</v>
      </c>
      <c r="B53" s="37">
        <v>149000</v>
      </c>
      <c r="C53" s="38">
        <v>151000</v>
      </c>
      <c r="D53" s="38">
        <f>IF(AND(傷病手当金計算!$D$7=0,傷病手当金計算!$D$19&gt;=B53,傷病手当金計算!$D$19&lt;C53),1,0)</f>
        <v>0</v>
      </c>
      <c r="E53" s="38">
        <f>IF(AND(傷病手当金計算!$D$7=1,傷病手当金計算!$D$19&gt;=B53,傷病手当金計算!$D$19&lt;C53),1,0)</f>
        <v>0</v>
      </c>
      <c r="F53" s="38">
        <f>IF(AND(傷病手当金計算!$D$7=2,傷病手当金計算!$D$19&gt;=B53,傷病手当金計算!$D$19&lt;C53),1,0)</f>
        <v>0</v>
      </c>
      <c r="G53" s="38">
        <f>IF(AND(傷病手当金計算!$D$7=3,傷病手当金計算!$D$19&gt;=B53,傷病手当金計算!$D$19&lt;C53),1,0)</f>
        <v>0</v>
      </c>
      <c r="H53" s="38">
        <f>IF(AND(傷病手当金計算!$D$7=4,傷病手当金計算!$D$19&gt;=B53,傷病手当金計算!$D$19&lt;C53),1,0)</f>
        <v>0</v>
      </c>
      <c r="I53" s="38">
        <f>IF(AND(傷病手当金計算!$D$7=5,傷病手当金計算!$D$19&gt;=B53,傷病手当金計算!$D$19&lt;C53),1,0)</f>
        <v>0</v>
      </c>
      <c r="J53" s="38">
        <f>IF(AND(傷病手当金計算!$D$7=6,傷病手当金計算!$D$19&gt;=B53,傷病手当金計算!$D$19&lt;C53),1,0)</f>
        <v>0</v>
      </c>
      <c r="K53" s="38">
        <f>IF(AND(傷病手当金計算!$D$7=7,傷病手当金計算!$D$19&gt;=B53,傷病手当金計算!$D$19&lt;C53),1,0)</f>
        <v>0</v>
      </c>
      <c r="M53" s="38">
        <f>D53*源泉徴収税額表!D53</f>
        <v>0</v>
      </c>
      <c r="N53" s="38">
        <f>E53*源泉徴収税額表!E53</f>
        <v>0</v>
      </c>
      <c r="O53" s="38">
        <f>F53*源泉徴収税額表!F53</f>
        <v>0</v>
      </c>
      <c r="P53" s="38">
        <f>G53*源泉徴収税額表!G53</f>
        <v>0</v>
      </c>
      <c r="Q53" s="38">
        <f>H53*源泉徴収税額表!H53</f>
        <v>0</v>
      </c>
      <c r="R53" s="38">
        <f>I53*源泉徴収税額表!I53</f>
        <v>0</v>
      </c>
      <c r="S53" s="38">
        <f>J53*源泉徴収税額表!J53</f>
        <v>0</v>
      </c>
      <c r="T53" s="38">
        <f>K53*源泉徴収税額表!K53</f>
        <v>0</v>
      </c>
    </row>
    <row r="54" spans="1:20" s="10" customFormat="1">
      <c r="A54" s="36">
        <v>38</v>
      </c>
      <c r="B54" s="37">
        <v>151000</v>
      </c>
      <c r="C54" s="38">
        <v>153000</v>
      </c>
      <c r="D54" s="38">
        <f>IF(AND(傷病手当金計算!$D$7=0,傷病手当金計算!$D$19&gt;=B54,傷病手当金計算!$D$19&lt;C54),1,0)</f>
        <v>0</v>
      </c>
      <c r="E54" s="38">
        <f>IF(AND(傷病手当金計算!$D$7=1,傷病手当金計算!$D$19&gt;=B54,傷病手当金計算!$D$19&lt;C54),1,0)</f>
        <v>0</v>
      </c>
      <c r="F54" s="38">
        <f>IF(AND(傷病手当金計算!$D$7=2,傷病手当金計算!$D$19&gt;=B54,傷病手当金計算!$D$19&lt;C54),1,0)</f>
        <v>0</v>
      </c>
      <c r="G54" s="38">
        <f>IF(AND(傷病手当金計算!$D$7=3,傷病手当金計算!$D$19&gt;=B54,傷病手当金計算!$D$19&lt;C54),1,0)</f>
        <v>0</v>
      </c>
      <c r="H54" s="38">
        <f>IF(AND(傷病手当金計算!$D$7=4,傷病手当金計算!$D$19&gt;=B54,傷病手当金計算!$D$19&lt;C54),1,0)</f>
        <v>0</v>
      </c>
      <c r="I54" s="38">
        <f>IF(AND(傷病手当金計算!$D$7=5,傷病手当金計算!$D$19&gt;=B54,傷病手当金計算!$D$19&lt;C54),1,0)</f>
        <v>0</v>
      </c>
      <c r="J54" s="38">
        <f>IF(AND(傷病手当金計算!$D$7=6,傷病手当金計算!$D$19&gt;=B54,傷病手当金計算!$D$19&lt;C54),1,0)</f>
        <v>0</v>
      </c>
      <c r="K54" s="38">
        <f>IF(AND(傷病手当金計算!$D$7=7,傷病手当金計算!$D$19&gt;=B54,傷病手当金計算!$D$19&lt;C54),1,0)</f>
        <v>0</v>
      </c>
      <c r="M54" s="38">
        <f>D54*源泉徴収税額表!D54</f>
        <v>0</v>
      </c>
      <c r="N54" s="38">
        <f>E54*源泉徴収税額表!E54</f>
        <v>0</v>
      </c>
      <c r="O54" s="38">
        <f>F54*源泉徴収税額表!F54</f>
        <v>0</v>
      </c>
      <c r="P54" s="38">
        <f>G54*源泉徴収税額表!G54</f>
        <v>0</v>
      </c>
      <c r="Q54" s="38">
        <f>H54*源泉徴収税額表!H54</f>
        <v>0</v>
      </c>
      <c r="R54" s="38">
        <f>I54*源泉徴収税額表!I54</f>
        <v>0</v>
      </c>
      <c r="S54" s="38">
        <f>J54*源泉徴収税額表!J54</f>
        <v>0</v>
      </c>
      <c r="T54" s="38">
        <f>K54*源泉徴収税額表!K54</f>
        <v>0</v>
      </c>
    </row>
    <row r="55" spans="1:20" s="10" customFormat="1">
      <c r="A55" s="36">
        <v>39</v>
      </c>
      <c r="B55" s="37">
        <v>153000</v>
      </c>
      <c r="C55" s="38">
        <v>155000</v>
      </c>
      <c r="D55" s="38">
        <f>IF(AND(傷病手当金計算!$D$7=0,傷病手当金計算!$D$19&gt;=B55,傷病手当金計算!$D$19&lt;C55),1,0)</f>
        <v>0</v>
      </c>
      <c r="E55" s="38">
        <f>IF(AND(傷病手当金計算!$D$7=1,傷病手当金計算!$D$19&gt;=B55,傷病手当金計算!$D$19&lt;C55),1,0)</f>
        <v>0</v>
      </c>
      <c r="F55" s="38">
        <f>IF(AND(傷病手当金計算!$D$7=2,傷病手当金計算!$D$19&gt;=B55,傷病手当金計算!$D$19&lt;C55),1,0)</f>
        <v>0</v>
      </c>
      <c r="G55" s="38">
        <f>IF(AND(傷病手当金計算!$D$7=3,傷病手当金計算!$D$19&gt;=B55,傷病手当金計算!$D$19&lt;C55),1,0)</f>
        <v>0</v>
      </c>
      <c r="H55" s="38">
        <f>IF(AND(傷病手当金計算!$D$7=4,傷病手当金計算!$D$19&gt;=B55,傷病手当金計算!$D$19&lt;C55),1,0)</f>
        <v>0</v>
      </c>
      <c r="I55" s="38">
        <f>IF(AND(傷病手当金計算!$D$7=5,傷病手当金計算!$D$19&gt;=B55,傷病手当金計算!$D$19&lt;C55),1,0)</f>
        <v>0</v>
      </c>
      <c r="J55" s="38">
        <f>IF(AND(傷病手当金計算!$D$7=6,傷病手当金計算!$D$19&gt;=B55,傷病手当金計算!$D$19&lt;C55),1,0)</f>
        <v>0</v>
      </c>
      <c r="K55" s="38">
        <f>IF(AND(傷病手当金計算!$D$7=7,傷病手当金計算!$D$19&gt;=B55,傷病手当金計算!$D$19&lt;C55),1,0)</f>
        <v>0</v>
      </c>
      <c r="M55" s="38">
        <f>D55*源泉徴収税額表!D55</f>
        <v>0</v>
      </c>
      <c r="N55" s="38">
        <f>E55*源泉徴収税額表!E55</f>
        <v>0</v>
      </c>
      <c r="O55" s="38">
        <f>F55*源泉徴収税額表!F55</f>
        <v>0</v>
      </c>
      <c r="P55" s="38">
        <f>G55*源泉徴収税額表!G55</f>
        <v>0</v>
      </c>
      <c r="Q55" s="38">
        <f>H55*源泉徴収税額表!H55</f>
        <v>0</v>
      </c>
      <c r="R55" s="38">
        <f>I55*源泉徴収税額表!I55</f>
        <v>0</v>
      </c>
      <c r="S55" s="38">
        <f>J55*源泉徴収税額表!J55</f>
        <v>0</v>
      </c>
      <c r="T55" s="38">
        <f>K55*源泉徴収税額表!K55</f>
        <v>0</v>
      </c>
    </row>
    <row r="56" spans="1:20" s="10" customFormat="1">
      <c r="A56" s="36">
        <v>40</v>
      </c>
      <c r="B56" s="37">
        <v>155000</v>
      </c>
      <c r="C56" s="38">
        <v>157000</v>
      </c>
      <c r="D56" s="38">
        <f>IF(AND(傷病手当金計算!$D$7=0,傷病手当金計算!$D$19&gt;=B56,傷病手当金計算!$D$19&lt;C56),1,0)</f>
        <v>0</v>
      </c>
      <c r="E56" s="38">
        <f>IF(AND(傷病手当金計算!$D$7=1,傷病手当金計算!$D$19&gt;=B56,傷病手当金計算!$D$19&lt;C56),1,0)</f>
        <v>0</v>
      </c>
      <c r="F56" s="38">
        <f>IF(AND(傷病手当金計算!$D$7=2,傷病手当金計算!$D$19&gt;=B56,傷病手当金計算!$D$19&lt;C56),1,0)</f>
        <v>0</v>
      </c>
      <c r="G56" s="38">
        <f>IF(AND(傷病手当金計算!$D$7=3,傷病手当金計算!$D$19&gt;=B56,傷病手当金計算!$D$19&lt;C56),1,0)</f>
        <v>0</v>
      </c>
      <c r="H56" s="38">
        <f>IF(AND(傷病手当金計算!$D$7=4,傷病手当金計算!$D$19&gt;=B56,傷病手当金計算!$D$19&lt;C56),1,0)</f>
        <v>0</v>
      </c>
      <c r="I56" s="38">
        <f>IF(AND(傷病手当金計算!$D$7=5,傷病手当金計算!$D$19&gt;=B56,傷病手当金計算!$D$19&lt;C56),1,0)</f>
        <v>0</v>
      </c>
      <c r="J56" s="38">
        <f>IF(AND(傷病手当金計算!$D$7=6,傷病手当金計算!$D$19&gt;=B56,傷病手当金計算!$D$19&lt;C56),1,0)</f>
        <v>0</v>
      </c>
      <c r="K56" s="38">
        <f>IF(AND(傷病手当金計算!$D$7=7,傷病手当金計算!$D$19&gt;=B56,傷病手当金計算!$D$19&lt;C56),1,0)</f>
        <v>0</v>
      </c>
      <c r="M56" s="38">
        <f>D56*源泉徴収税額表!D56</f>
        <v>0</v>
      </c>
      <c r="N56" s="38">
        <f>E56*源泉徴収税額表!E56</f>
        <v>0</v>
      </c>
      <c r="O56" s="38">
        <f>F56*源泉徴収税額表!F56</f>
        <v>0</v>
      </c>
      <c r="P56" s="38">
        <f>G56*源泉徴収税額表!G56</f>
        <v>0</v>
      </c>
      <c r="Q56" s="38">
        <f>H56*源泉徴収税額表!H56</f>
        <v>0</v>
      </c>
      <c r="R56" s="38">
        <f>I56*源泉徴収税額表!I56</f>
        <v>0</v>
      </c>
      <c r="S56" s="38">
        <f>J56*源泉徴収税額表!J56</f>
        <v>0</v>
      </c>
      <c r="T56" s="38">
        <f>K56*源泉徴収税額表!K56</f>
        <v>0</v>
      </c>
    </row>
    <row r="57" spans="1:20" s="10" customFormat="1">
      <c r="A57" s="36"/>
      <c r="B57" s="37"/>
      <c r="C57" s="38"/>
      <c r="D57" s="38"/>
      <c r="E57" s="38"/>
      <c r="F57" s="38"/>
      <c r="G57" s="38"/>
      <c r="H57" s="38"/>
      <c r="I57" s="38"/>
      <c r="J57" s="38"/>
      <c r="K57" s="38"/>
      <c r="M57" s="38">
        <f>D57*源泉徴収税額表!D57</f>
        <v>0</v>
      </c>
      <c r="N57" s="38">
        <f>E57*源泉徴収税額表!E57</f>
        <v>0</v>
      </c>
      <c r="O57" s="38">
        <f>F57*源泉徴収税額表!F57</f>
        <v>0</v>
      </c>
      <c r="P57" s="38">
        <f>G57*源泉徴収税額表!G57</f>
        <v>0</v>
      </c>
      <c r="Q57" s="38">
        <f>H57*源泉徴収税額表!H57</f>
        <v>0</v>
      </c>
      <c r="R57" s="38">
        <f>I57*源泉徴収税額表!I57</f>
        <v>0</v>
      </c>
      <c r="S57" s="38">
        <f>J57*源泉徴収税額表!J57</f>
        <v>0</v>
      </c>
      <c r="T57" s="38">
        <f>K57*源泉徴収税額表!K57</f>
        <v>0</v>
      </c>
    </row>
    <row r="58" spans="1:20" s="10" customFormat="1">
      <c r="A58" s="36">
        <v>41</v>
      </c>
      <c r="B58" s="37">
        <v>157000</v>
      </c>
      <c r="C58" s="38">
        <v>159000</v>
      </c>
      <c r="D58" s="38">
        <f>IF(AND(傷病手当金計算!$D$7=0,傷病手当金計算!$D$19&gt;=B58,傷病手当金計算!$D$19&lt;C58),1,0)</f>
        <v>0</v>
      </c>
      <c r="E58" s="38">
        <f>IF(AND(傷病手当金計算!$D$7=1,傷病手当金計算!$D$19&gt;=B58,傷病手当金計算!$D$19&lt;C58),1,0)</f>
        <v>0</v>
      </c>
      <c r="F58" s="38">
        <f>IF(AND(傷病手当金計算!$D$7=2,傷病手当金計算!$D$19&gt;=B58,傷病手当金計算!$D$19&lt;C58),1,0)</f>
        <v>0</v>
      </c>
      <c r="G58" s="38">
        <f>IF(AND(傷病手当金計算!$D$7=3,傷病手当金計算!$D$19&gt;=B58,傷病手当金計算!$D$19&lt;C58),1,0)</f>
        <v>0</v>
      </c>
      <c r="H58" s="38">
        <f>IF(AND(傷病手当金計算!$D$7=4,傷病手当金計算!$D$19&gt;=B58,傷病手当金計算!$D$19&lt;C58),1,0)</f>
        <v>0</v>
      </c>
      <c r="I58" s="38">
        <f>IF(AND(傷病手当金計算!$D$7=5,傷病手当金計算!$D$19&gt;=B58,傷病手当金計算!$D$19&lt;C58),1,0)</f>
        <v>0</v>
      </c>
      <c r="J58" s="38">
        <f>IF(AND(傷病手当金計算!$D$7=6,傷病手当金計算!$D$19&gt;=B58,傷病手当金計算!$D$19&lt;C58),1,0)</f>
        <v>0</v>
      </c>
      <c r="K58" s="38">
        <f>IF(AND(傷病手当金計算!$D$7=7,傷病手当金計算!$D$19&gt;=B58,傷病手当金計算!$D$19&lt;C58),1,0)</f>
        <v>0</v>
      </c>
      <c r="M58" s="38">
        <f>D58*源泉徴収税額表!D58</f>
        <v>0</v>
      </c>
      <c r="N58" s="38">
        <f>E58*源泉徴収税額表!E58</f>
        <v>0</v>
      </c>
      <c r="O58" s="38">
        <f>F58*源泉徴収税額表!F58</f>
        <v>0</v>
      </c>
      <c r="P58" s="38">
        <f>G58*源泉徴収税額表!G58</f>
        <v>0</v>
      </c>
      <c r="Q58" s="38">
        <f>H58*源泉徴収税額表!H58</f>
        <v>0</v>
      </c>
      <c r="R58" s="38">
        <f>I58*源泉徴収税額表!I58</f>
        <v>0</v>
      </c>
      <c r="S58" s="38">
        <f>J58*源泉徴収税額表!J58</f>
        <v>0</v>
      </c>
      <c r="T58" s="38">
        <f>K58*源泉徴収税額表!K58</f>
        <v>0</v>
      </c>
    </row>
    <row r="59" spans="1:20" s="10" customFormat="1">
      <c r="A59" s="36">
        <v>42</v>
      </c>
      <c r="B59" s="37">
        <v>159000</v>
      </c>
      <c r="C59" s="38">
        <v>161000</v>
      </c>
      <c r="D59" s="38">
        <f>IF(AND(傷病手当金計算!$D$7=0,傷病手当金計算!$D$19&gt;=B59,傷病手当金計算!$D$19&lt;C59),1,0)</f>
        <v>0</v>
      </c>
      <c r="E59" s="38">
        <f>IF(AND(傷病手当金計算!$D$7=1,傷病手当金計算!$D$19&gt;=B59,傷病手当金計算!$D$19&lt;C59),1,0)</f>
        <v>0</v>
      </c>
      <c r="F59" s="38">
        <f>IF(AND(傷病手当金計算!$D$7=2,傷病手当金計算!$D$19&gt;=B59,傷病手当金計算!$D$19&lt;C59),1,0)</f>
        <v>0</v>
      </c>
      <c r="G59" s="38">
        <f>IF(AND(傷病手当金計算!$D$7=3,傷病手当金計算!$D$19&gt;=B59,傷病手当金計算!$D$19&lt;C59),1,0)</f>
        <v>0</v>
      </c>
      <c r="H59" s="38">
        <f>IF(AND(傷病手当金計算!$D$7=4,傷病手当金計算!$D$19&gt;=B59,傷病手当金計算!$D$19&lt;C59),1,0)</f>
        <v>0</v>
      </c>
      <c r="I59" s="38">
        <f>IF(AND(傷病手当金計算!$D$7=5,傷病手当金計算!$D$19&gt;=B59,傷病手当金計算!$D$19&lt;C59),1,0)</f>
        <v>0</v>
      </c>
      <c r="J59" s="38">
        <f>IF(AND(傷病手当金計算!$D$7=6,傷病手当金計算!$D$19&gt;=B59,傷病手当金計算!$D$19&lt;C59),1,0)</f>
        <v>0</v>
      </c>
      <c r="K59" s="38">
        <f>IF(AND(傷病手当金計算!$D$7=7,傷病手当金計算!$D$19&gt;=B59,傷病手当金計算!$D$19&lt;C59),1,0)</f>
        <v>0</v>
      </c>
      <c r="M59" s="38">
        <f>D59*源泉徴収税額表!D59</f>
        <v>0</v>
      </c>
      <c r="N59" s="38">
        <f>E59*源泉徴収税額表!E59</f>
        <v>0</v>
      </c>
      <c r="O59" s="38">
        <f>F59*源泉徴収税額表!F59</f>
        <v>0</v>
      </c>
      <c r="P59" s="38">
        <f>G59*源泉徴収税額表!G59</f>
        <v>0</v>
      </c>
      <c r="Q59" s="38">
        <f>H59*源泉徴収税額表!H59</f>
        <v>0</v>
      </c>
      <c r="R59" s="38">
        <f>I59*源泉徴収税額表!I59</f>
        <v>0</v>
      </c>
      <c r="S59" s="38">
        <f>J59*源泉徴収税額表!J59</f>
        <v>0</v>
      </c>
      <c r="T59" s="38">
        <f>K59*源泉徴収税額表!K59</f>
        <v>0</v>
      </c>
    </row>
    <row r="60" spans="1:20" s="10" customFormat="1">
      <c r="A60" s="36">
        <v>43</v>
      </c>
      <c r="B60" s="37">
        <v>161000</v>
      </c>
      <c r="C60" s="38">
        <v>163000</v>
      </c>
      <c r="D60" s="38">
        <f>IF(AND(傷病手当金計算!$D$7=0,傷病手当金計算!$D$19&gt;=B60,傷病手当金計算!$D$19&lt;C60),1,0)</f>
        <v>0</v>
      </c>
      <c r="E60" s="38">
        <f>IF(AND(傷病手当金計算!$D$7=1,傷病手当金計算!$D$19&gt;=B60,傷病手当金計算!$D$19&lt;C60),1,0)</f>
        <v>0</v>
      </c>
      <c r="F60" s="38">
        <f>IF(AND(傷病手当金計算!$D$7=2,傷病手当金計算!$D$19&gt;=B60,傷病手当金計算!$D$19&lt;C60),1,0)</f>
        <v>0</v>
      </c>
      <c r="G60" s="38">
        <f>IF(AND(傷病手当金計算!$D$7=3,傷病手当金計算!$D$19&gt;=B60,傷病手当金計算!$D$19&lt;C60),1,0)</f>
        <v>0</v>
      </c>
      <c r="H60" s="38">
        <f>IF(AND(傷病手当金計算!$D$7=4,傷病手当金計算!$D$19&gt;=B60,傷病手当金計算!$D$19&lt;C60),1,0)</f>
        <v>0</v>
      </c>
      <c r="I60" s="38">
        <f>IF(AND(傷病手当金計算!$D$7=5,傷病手当金計算!$D$19&gt;=B60,傷病手当金計算!$D$19&lt;C60),1,0)</f>
        <v>0</v>
      </c>
      <c r="J60" s="38">
        <f>IF(AND(傷病手当金計算!$D$7=6,傷病手当金計算!$D$19&gt;=B60,傷病手当金計算!$D$19&lt;C60),1,0)</f>
        <v>0</v>
      </c>
      <c r="K60" s="38">
        <f>IF(AND(傷病手当金計算!$D$7=7,傷病手当金計算!$D$19&gt;=B60,傷病手当金計算!$D$19&lt;C60),1,0)</f>
        <v>0</v>
      </c>
      <c r="M60" s="38">
        <f>D60*源泉徴収税額表!D60</f>
        <v>0</v>
      </c>
      <c r="N60" s="38">
        <f>E60*源泉徴収税額表!E60</f>
        <v>0</v>
      </c>
      <c r="O60" s="38">
        <f>F60*源泉徴収税額表!F60</f>
        <v>0</v>
      </c>
      <c r="P60" s="38">
        <f>G60*源泉徴収税額表!G60</f>
        <v>0</v>
      </c>
      <c r="Q60" s="38">
        <f>H60*源泉徴収税額表!H60</f>
        <v>0</v>
      </c>
      <c r="R60" s="38">
        <f>I60*源泉徴収税額表!I60</f>
        <v>0</v>
      </c>
      <c r="S60" s="38">
        <f>J60*源泉徴収税額表!J60</f>
        <v>0</v>
      </c>
      <c r="T60" s="38">
        <f>K60*源泉徴収税額表!K60</f>
        <v>0</v>
      </c>
    </row>
    <row r="61" spans="1:20" s="10" customFormat="1">
      <c r="A61" s="36">
        <v>44</v>
      </c>
      <c r="B61" s="37">
        <v>163000</v>
      </c>
      <c r="C61" s="38">
        <v>165000</v>
      </c>
      <c r="D61" s="38">
        <f>IF(AND(傷病手当金計算!$D$7=0,傷病手当金計算!$D$19&gt;=B61,傷病手当金計算!$D$19&lt;C61),1,0)</f>
        <v>0</v>
      </c>
      <c r="E61" s="38">
        <f>IF(AND(傷病手当金計算!$D$7=1,傷病手当金計算!$D$19&gt;=B61,傷病手当金計算!$D$19&lt;C61),1,0)</f>
        <v>0</v>
      </c>
      <c r="F61" s="38">
        <f>IF(AND(傷病手当金計算!$D$7=2,傷病手当金計算!$D$19&gt;=B61,傷病手当金計算!$D$19&lt;C61),1,0)</f>
        <v>0</v>
      </c>
      <c r="G61" s="38">
        <f>IF(AND(傷病手当金計算!$D$7=3,傷病手当金計算!$D$19&gt;=B61,傷病手当金計算!$D$19&lt;C61),1,0)</f>
        <v>0</v>
      </c>
      <c r="H61" s="38">
        <f>IF(AND(傷病手当金計算!$D$7=4,傷病手当金計算!$D$19&gt;=B61,傷病手当金計算!$D$19&lt;C61),1,0)</f>
        <v>0</v>
      </c>
      <c r="I61" s="38">
        <f>IF(AND(傷病手当金計算!$D$7=5,傷病手当金計算!$D$19&gt;=B61,傷病手当金計算!$D$19&lt;C61),1,0)</f>
        <v>0</v>
      </c>
      <c r="J61" s="38">
        <f>IF(AND(傷病手当金計算!$D$7=6,傷病手当金計算!$D$19&gt;=B61,傷病手当金計算!$D$19&lt;C61),1,0)</f>
        <v>0</v>
      </c>
      <c r="K61" s="38">
        <f>IF(AND(傷病手当金計算!$D$7=7,傷病手当金計算!$D$19&gt;=B61,傷病手当金計算!$D$19&lt;C61),1,0)</f>
        <v>0</v>
      </c>
      <c r="M61" s="38">
        <f>D61*源泉徴収税額表!D61</f>
        <v>0</v>
      </c>
      <c r="N61" s="38">
        <f>E61*源泉徴収税額表!E61</f>
        <v>0</v>
      </c>
      <c r="O61" s="38">
        <f>F61*源泉徴収税額表!F61</f>
        <v>0</v>
      </c>
      <c r="P61" s="38">
        <f>G61*源泉徴収税額表!G61</f>
        <v>0</v>
      </c>
      <c r="Q61" s="38">
        <f>H61*源泉徴収税額表!H61</f>
        <v>0</v>
      </c>
      <c r="R61" s="38">
        <f>I61*源泉徴収税額表!I61</f>
        <v>0</v>
      </c>
      <c r="S61" s="38">
        <f>J61*源泉徴収税額表!J61</f>
        <v>0</v>
      </c>
      <c r="T61" s="38">
        <f>K61*源泉徴収税額表!K61</f>
        <v>0</v>
      </c>
    </row>
    <row r="62" spans="1:20" s="10" customFormat="1">
      <c r="A62" s="36">
        <v>45</v>
      </c>
      <c r="B62" s="37">
        <v>165000</v>
      </c>
      <c r="C62" s="38">
        <v>167000</v>
      </c>
      <c r="D62" s="38">
        <f>IF(AND(傷病手当金計算!$D$7=0,傷病手当金計算!$D$19&gt;=B62,傷病手当金計算!$D$19&lt;C62),1,0)</f>
        <v>0</v>
      </c>
      <c r="E62" s="38">
        <f>IF(AND(傷病手当金計算!$D$7=1,傷病手当金計算!$D$19&gt;=B62,傷病手当金計算!$D$19&lt;C62),1,0)</f>
        <v>0</v>
      </c>
      <c r="F62" s="38">
        <f>IF(AND(傷病手当金計算!$D$7=2,傷病手当金計算!$D$19&gt;=B62,傷病手当金計算!$D$19&lt;C62),1,0)</f>
        <v>0</v>
      </c>
      <c r="G62" s="38">
        <f>IF(AND(傷病手当金計算!$D$7=3,傷病手当金計算!$D$19&gt;=B62,傷病手当金計算!$D$19&lt;C62),1,0)</f>
        <v>0</v>
      </c>
      <c r="H62" s="38">
        <f>IF(AND(傷病手当金計算!$D$7=4,傷病手当金計算!$D$19&gt;=B62,傷病手当金計算!$D$19&lt;C62),1,0)</f>
        <v>0</v>
      </c>
      <c r="I62" s="38">
        <f>IF(AND(傷病手当金計算!$D$7=5,傷病手当金計算!$D$19&gt;=B62,傷病手当金計算!$D$19&lt;C62),1,0)</f>
        <v>0</v>
      </c>
      <c r="J62" s="38">
        <f>IF(AND(傷病手当金計算!$D$7=6,傷病手当金計算!$D$19&gt;=B62,傷病手当金計算!$D$19&lt;C62),1,0)</f>
        <v>0</v>
      </c>
      <c r="K62" s="38">
        <f>IF(AND(傷病手当金計算!$D$7=7,傷病手当金計算!$D$19&gt;=B62,傷病手当金計算!$D$19&lt;C62),1,0)</f>
        <v>0</v>
      </c>
      <c r="M62" s="38">
        <f>D62*源泉徴収税額表!D62</f>
        <v>0</v>
      </c>
      <c r="N62" s="38">
        <f>E62*源泉徴収税額表!E62</f>
        <v>0</v>
      </c>
      <c r="O62" s="38">
        <f>F62*源泉徴収税額表!F62</f>
        <v>0</v>
      </c>
      <c r="P62" s="38">
        <f>G62*源泉徴収税額表!G62</f>
        <v>0</v>
      </c>
      <c r="Q62" s="38">
        <f>H62*源泉徴収税額表!H62</f>
        <v>0</v>
      </c>
      <c r="R62" s="38">
        <f>I62*源泉徴収税額表!I62</f>
        <v>0</v>
      </c>
      <c r="S62" s="38">
        <f>J62*源泉徴収税額表!J62</f>
        <v>0</v>
      </c>
      <c r="T62" s="38">
        <f>K62*源泉徴収税額表!K62</f>
        <v>0</v>
      </c>
    </row>
    <row r="63" spans="1:20" s="10" customFormat="1" ht="14.25" thickBot="1">
      <c r="A63" s="36"/>
      <c r="B63" s="40"/>
      <c r="C63" s="41"/>
      <c r="D63" s="38"/>
      <c r="E63" s="38"/>
      <c r="F63" s="38"/>
      <c r="G63" s="38"/>
      <c r="H63" s="38"/>
      <c r="I63" s="38"/>
      <c r="J63" s="38"/>
      <c r="K63" s="38"/>
      <c r="M63" s="38">
        <f>D63*源泉徴収税額表!D63</f>
        <v>0</v>
      </c>
      <c r="N63" s="38">
        <f>E63*源泉徴収税額表!E63</f>
        <v>0</v>
      </c>
      <c r="O63" s="38">
        <f>F63*源泉徴収税額表!F63</f>
        <v>0</v>
      </c>
      <c r="P63" s="38">
        <f>G63*源泉徴収税額表!G63</f>
        <v>0</v>
      </c>
      <c r="Q63" s="38">
        <f>H63*源泉徴収税額表!H63</f>
        <v>0</v>
      </c>
      <c r="R63" s="38">
        <f>I63*源泉徴収税額表!I63</f>
        <v>0</v>
      </c>
      <c r="S63" s="38">
        <f>J63*源泉徴収税額表!J63</f>
        <v>0</v>
      </c>
      <c r="T63" s="38">
        <f>K63*源泉徴収税額表!K63</f>
        <v>0</v>
      </c>
    </row>
    <row r="64" spans="1:20" s="10" customFormat="1">
      <c r="A64" s="36">
        <v>46</v>
      </c>
      <c r="B64" s="37">
        <v>167000</v>
      </c>
      <c r="C64" s="38">
        <v>169000</v>
      </c>
      <c r="D64" s="38">
        <f>IF(AND(傷病手当金計算!$D$7=0,傷病手当金計算!$D$19&gt;=B64,傷病手当金計算!$D$19&lt;C64),1,0)</f>
        <v>0</v>
      </c>
      <c r="E64" s="38">
        <f>IF(AND(傷病手当金計算!$D$7=1,傷病手当金計算!$D$19&gt;=B64,傷病手当金計算!$D$19&lt;C64),1,0)</f>
        <v>0</v>
      </c>
      <c r="F64" s="38">
        <f>IF(AND(傷病手当金計算!$D$7=2,傷病手当金計算!$D$19&gt;=B64,傷病手当金計算!$D$19&lt;C64),1,0)</f>
        <v>0</v>
      </c>
      <c r="G64" s="38">
        <f>IF(AND(傷病手当金計算!$D$7=3,傷病手当金計算!$D$19&gt;=B64,傷病手当金計算!$D$19&lt;C64),1,0)</f>
        <v>0</v>
      </c>
      <c r="H64" s="38">
        <f>IF(AND(傷病手当金計算!$D$7=4,傷病手当金計算!$D$19&gt;=B64,傷病手当金計算!$D$19&lt;C64),1,0)</f>
        <v>0</v>
      </c>
      <c r="I64" s="38">
        <f>IF(AND(傷病手当金計算!$D$7=5,傷病手当金計算!$D$19&gt;=B64,傷病手当金計算!$D$19&lt;C64),1,0)</f>
        <v>0</v>
      </c>
      <c r="J64" s="38">
        <f>IF(AND(傷病手当金計算!$D$7=6,傷病手当金計算!$D$19&gt;=B64,傷病手当金計算!$D$19&lt;C64),1,0)</f>
        <v>0</v>
      </c>
      <c r="K64" s="38">
        <f>IF(AND(傷病手当金計算!$D$7=7,傷病手当金計算!$D$19&gt;=B64,傷病手当金計算!$D$19&lt;C64),1,0)</f>
        <v>0</v>
      </c>
      <c r="M64" s="38">
        <f>D64*源泉徴収税額表!D64</f>
        <v>0</v>
      </c>
      <c r="N64" s="38">
        <f>E64*源泉徴収税額表!E64</f>
        <v>0</v>
      </c>
      <c r="O64" s="38">
        <f>F64*源泉徴収税額表!F64</f>
        <v>0</v>
      </c>
      <c r="P64" s="38">
        <f>G64*源泉徴収税額表!G64</f>
        <v>0</v>
      </c>
      <c r="Q64" s="38">
        <f>H64*源泉徴収税額表!H64</f>
        <v>0</v>
      </c>
      <c r="R64" s="38">
        <f>I64*源泉徴収税額表!I64</f>
        <v>0</v>
      </c>
      <c r="S64" s="38">
        <f>J64*源泉徴収税額表!J64</f>
        <v>0</v>
      </c>
      <c r="T64" s="38">
        <f>K64*源泉徴収税額表!K64</f>
        <v>0</v>
      </c>
    </row>
    <row r="65" spans="1:20" s="10" customFormat="1">
      <c r="A65" s="36">
        <v>47</v>
      </c>
      <c r="B65" s="37">
        <v>169000</v>
      </c>
      <c r="C65" s="38">
        <v>171000</v>
      </c>
      <c r="D65" s="38">
        <f>IF(AND(傷病手当金計算!$D$7=0,傷病手当金計算!$D$19&gt;=B65,傷病手当金計算!$D$19&lt;C65),1,0)</f>
        <v>0</v>
      </c>
      <c r="E65" s="38">
        <f>IF(AND(傷病手当金計算!$D$7=1,傷病手当金計算!$D$19&gt;=B65,傷病手当金計算!$D$19&lt;C65),1,0)</f>
        <v>0</v>
      </c>
      <c r="F65" s="38">
        <f>IF(AND(傷病手当金計算!$D$7=2,傷病手当金計算!$D$19&gt;=B65,傷病手当金計算!$D$19&lt;C65),1,0)</f>
        <v>0</v>
      </c>
      <c r="G65" s="38">
        <f>IF(AND(傷病手当金計算!$D$7=3,傷病手当金計算!$D$19&gt;=B65,傷病手当金計算!$D$19&lt;C65),1,0)</f>
        <v>0</v>
      </c>
      <c r="H65" s="38">
        <f>IF(AND(傷病手当金計算!$D$7=4,傷病手当金計算!$D$19&gt;=B65,傷病手当金計算!$D$19&lt;C65),1,0)</f>
        <v>0</v>
      </c>
      <c r="I65" s="38">
        <f>IF(AND(傷病手当金計算!$D$7=5,傷病手当金計算!$D$19&gt;=B65,傷病手当金計算!$D$19&lt;C65),1,0)</f>
        <v>0</v>
      </c>
      <c r="J65" s="38">
        <f>IF(AND(傷病手当金計算!$D$7=6,傷病手当金計算!$D$19&gt;=B65,傷病手当金計算!$D$19&lt;C65),1,0)</f>
        <v>0</v>
      </c>
      <c r="K65" s="38">
        <f>IF(AND(傷病手当金計算!$D$7=7,傷病手当金計算!$D$19&gt;=B65,傷病手当金計算!$D$19&lt;C65),1,0)</f>
        <v>0</v>
      </c>
      <c r="M65" s="38">
        <f>D65*源泉徴収税額表!D65</f>
        <v>0</v>
      </c>
      <c r="N65" s="38">
        <f>E65*源泉徴収税額表!E65</f>
        <v>0</v>
      </c>
      <c r="O65" s="38">
        <f>F65*源泉徴収税額表!F65</f>
        <v>0</v>
      </c>
      <c r="P65" s="38">
        <f>G65*源泉徴収税額表!G65</f>
        <v>0</v>
      </c>
      <c r="Q65" s="38">
        <f>H65*源泉徴収税額表!H65</f>
        <v>0</v>
      </c>
      <c r="R65" s="38">
        <f>I65*源泉徴収税額表!I65</f>
        <v>0</v>
      </c>
      <c r="S65" s="38">
        <f>J65*源泉徴収税額表!J65</f>
        <v>0</v>
      </c>
      <c r="T65" s="38">
        <f>K65*源泉徴収税額表!K65</f>
        <v>0</v>
      </c>
    </row>
    <row r="66" spans="1:20" s="10" customFormat="1">
      <c r="A66" s="36">
        <v>48</v>
      </c>
      <c r="B66" s="37">
        <v>171000</v>
      </c>
      <c r="C66" s="38">
        <v>173000</v>
      </c>
      <c r="D66" s="38">
        <f>IF(AND(傷病手当金計算!$D$7=0,傷病手当金計算!$D$19&gt;=B66,傷病手当金計算!$D$19&lt;C66),1,0)</f>
        <v>0</v>
      </c>
      <c r="E66" s="38">
        <f>IF(AND(傷病手当金計算!$D$7=1,傷病手当金計算!$D$19&gt;=B66,傷病手当金計算!$D$19&lt;C66),1,0)</f>
        <v>0</v>
      </c>
      <c r="F66" s="38">
        <f>IF(AND(傷病手当金計算!$D$7=2,傷病手当金計算!$D$19&gt;=B66,傷病手当金計算!$D$19&lt;C66),1,0)</f>
        <v>0</v>
      </c>
      <c r="G66" s="38">
        <f>IF(AND(傷病手当金計算!$D$7=3,傷病手当金計算!$D$19&gt;=B66,傷病手当金計算!$D$19&lt;C66),1,0)</f>
        <v>0</v>
      </c>
      <c r="H66" s="38">
        <f>IF(AND(傷病手当金計算!$D$7=4,傷病手当金計算!$D$19&gt;=B66,傷病手当金計算!$D$19&lt;C66),1,0)</f>
        <v>0</v>
      </c>
      <c r="I66" s="38">
        <f>IF(AND(傷病手当金計算!$D$7=5,傷病手当金計算!$D$19&gt;=B66,傷病手当金計算!$D$19&lt;C66),1,0)</f>
        <v>0</v>
      </c>
      <c r="J66" s="38">
        <f>IF(AND(傷病手当金計算!$D$7=6,傷病手当金計算!$D$19&gt;=B66,傷病手当金計算!$D$19&lt;C66),1,0)</f>
        <v>0</v>
      </c>
      <c r="K66" s="38">
        <f>IF(AND(傷病手当金計算!$D$7=7,傷病手当金計算!$D$19&gt;=B66,傷病手当金計算!$D$19&lt;C66),1,0)</f>
        <v>0</v>
      </c>
      <c r="M66" s="38">
        <f>D66*源泉徴収税額表!D66</f>
        <v>0</v>
      </c>
      <c r="N66" s="38">
        <f>E66*源泉徴収税額表!E66</f>
        <v>0</v>
      </c>
      <c r="O66" s="38">
        <f>F66*源泉徴収税額表!F66</f>
        <v>0</v>
      </c>
      <c r="P66" s="38">
        <f>G66*源泉徴収税額表!G66</f>
        <v>0</v>
      </c>
      <c r="Q66" s="38">
        <f>H66*源泉徴収税額表!H66</f>
        <v>0</v>
      </c>
      <c r="R66" s="38">
        <f>I66*源泉徴収税額表!I66</f>
        <v>0</v>
      </c>
      <c r="S66" s="38">
        <f>J66*源泉徴収税額表!J66</f>
        <v>0</v>
      </c>
      <c r="T66" s="38">
        <f>K66*源泉徴収税額表!K66</f>
        <v>0</v>
      </c>
    </row>
    <row r="67" spans="1:20" s="10" customFormat="1">
      <c r="A67" s="36">
        <v>49</v>
      </c>
      <c r="B67" s="37">
        <v>173000</v>
      </c>
      <c r="C67" s="38">
        <v>175000</v>
      </c>
      <c r="D67" s="38">
        <f>IF(AND(傷病手当金計算!$D$7=0,傷病手当金計算!$D$19&gt;=B67,傷病手当金計算!$D$19&lt;C67),1,0)</f>
        <v>0</v>
      </c>
      <c r="E67" s="38">
        <f>IF(AND(傷病手当金計算!$D$7=1,傷病手当金計算!$D$19&gt;=B67,傷病手当金計算!$D$19&lt;C67),1,0)</f>
        <v>0</v>
      </c>
      <c r="F67" s="38">
        <f>IF(AND(傷病手当金計算!$D$7=2,傷病手当金計算!$D$19&gt;=B67,傷病手当金計算!$D$19&lt;C67),1,0)</f>
        <v>0</v>
      </c>
      <c r="G67" s="38">
        <f>IF(AND(傷病手当金計算!$D$7=3,傷病手当金計算!$D$19&gt;=B67,傷病手当金計算!$D$19&lt;C67),1,0)</f>
        <v>0</v>
      </c>
      <c r="H67" s="38">
        <f>IF(AND(傷病手当金計算!$D$7=4,傷病手当金計算!$D$19&gt;=B67,傷病手当金計算!$D$19&lt;C67),1,0)</f>
        <v>0</v>
      </c>
      <c r="I67" s="38">
        <f>IF(AND(傷病手当金計算!$D$7=5,傷病手当金計算!$D$19&gt;=B67,傷病手当金計算!$D$19&lt;C67),1,0)</f>
        <v>0</v>
      </c>
      <c r="J67" s="38">
        <f>IF(AND(傷病手当金計算!$D$7=6,傷病手当金計算!$D$19&gt;=B67,傷病手当金計算!$D$19&lt;C67),1,0)</f>
        <v>0</v>
      </c>
      <c r="K67" s="38">
        <f>IF(AND(傷病手当金計算!$D$7=7,傷病手当金計算!$D$19&gt;=B67,傷病手当金計算!$D$19&lt;C67),1,0)</f>
        <v>0</v>
      </c>
      <c r="M67" s="38">
        <f>D67*源泉徴収税額表!D67</f>
        <v>0</v>
      </c>
      <c r="N67" s="38">
        <f>E67*源泉徴収税額表!E67</f>
        <v>0</v>
      </c>
      <c r="O67" s="38">
        <f>F67*源泉徴収税額表!F67</f>
        <v>0</v>
      </c>
      <c r="P67" s="38">
        <f>G67*源泉徴収税額表!G67</f>
        <v>0</v>
      </c>
      <c r="Q67" s="38">
        <f>H67*源泉徴収税額表!H67</f>
        <v>0</v>
      </c>
      <c r="R67" s="38">
        <f>I67*源泉徴収税額表!I67</f>
        <v>0</v>
      </c>
      <c r="S67" s="38">
        <f>J67*源泉徴収税額表!J67</f>
        <v>0</v>
      </c>
      <c r="T67" s="38">
        <f>K67*源泉徴収税額表!K67</f>
        <v>0</v>
      </c>
    </row>
    <row r="68" spans="1:20" s="10" customFormat="1">
      <c r="A68" s="36">
        <v>50</v>
      </c>
      <c r="B68" s="37">
        <v>175000</v>
      </c>
      <c r="C68" s="38">
        <v>177000</v>
      </c>
      <c r="D68" s="38">
        <f>IF(AND(傷病手当金計算!$D$7=0,傷病手当金計算!$D$19&gt;=B68,傷病手当金計算!$D$19&lt;C68),1,0)</f>
        <v>0</v>
      </c>
      <c r="E68" s="38">
        <f>IF(AND(傷病手当金計算!$D$7=1,傷病手当金計算!$D$19&gt;=B68,傷病手当金計算!$D$19&lt;C68),1,0)</f>
        <v>0</v>
      </c>
      <c r="F68" s="38">
        <f>IF(AND(傷病手当金計算!$D$7=2,傷病手当金計算!$D$19&gt;=B68,傷病手当金計算!$D$19&lt;C68),1,0)</f>
        <v>0</v>
      </c>
      <c r="G68" s="38">
        <f>IF(AND(傷病手当金計算!$D$7=3,傷病手当金計算!$D$19&gt;=B68,傷病手当金計算!$D$19&lt;C68),1,0)</f>
        <v>0</v>
      </c>
      <c r="H68" s="38">
        <f>IF(AND(傷病手当金計算!$D$7=4,傷病手当金計算!$D$19&gt;=B68,傷病手当金計算!$D$19&lt;C68),1,0)</f>
        <v>0</v>
      </c>
      <c r="I68" s="38">
        <f>IF(AND(傷病手当金計算!$D$7=5,傷病手当金計算!$D$19&gt;=B68,傷病手当金計算!$D$19&lt;C68),1,0)</f>
        <v>0</v>
      </c>
      <c r="J68" s="38">
        <f>IF(AND(傷病手当金計算!$D$7=6,傷病手当金計算!$D$19&gt;=B68,傷病手当金計算!$D$19&lt;C68),1,0)</f>
        <v>0</v>
      </c>
      <c r="K68" s="38">
        <f>IF(AND(傷病手当金計算!$D$7=7,傷病手当金計算!$D$19&gt;=B68,傷病手当金計算!$D$19&lt;C68),1,0)</f>
        <v>0</v>
      </c>
      <c r="M68" s="38">
        <f>D68*源泉徴収税額表!D68</f>
        <v>0</v>
      </c>
      <c r="N68" s="38">
        <f>E68*源泉徴収税額表!E68</f>
        <v>0</v>
      </c>
      <c r="O68" s="38">
        <f>F68*源泉徴収税額表!F68</f>
        <v>0</v>
      </c>
      <c r="P68" s="38">
        <f>G68*源泉徴収税額表!G68</f>
        <v>0</v>
      </c>
      <c r="Q68" s="38">
        <f>H68*源泉徴収税額表!H68</f>
        <v>0</v>
      </c>
      <c r="R68" s="38">
        <f>I68*源泉徴収税額表!I68</f>
        <v>0</v>
      </c>
      <c r="S68" s="38">
        <f>J68*源泉徴収税額表!J68</f>
        <v>0</v>
      </c>
      <c r="T68" s="38">
        <f>K68*源泉徴収税額表!K68</f>
        <v>0</v>
      </c>
    </row>
    <row r="69" spans="1:20" s="10" customFormat="1">
      <c r="A69" s="36"/>
      <c r="B69" s="37"/>
      <c r="C69" s="38"/>
      <c r="D69" s="38"/>
      <c r="E69" s="38"/>
      <c r="F69" s="38"/>
      <c r="G69" s="38"/>
      <c r="H69" s="38"/>
      <c r="I69" s="38"/>
      <c r="J69" s="38"/>
      <c r="K69" s="38"/>
      <c r="M69" s="38">
        <f>D69*源泉徴収税額表!D69</f>
        <v>0</v>
      </c>
      <c r="N69" s="38">
        <f>E69*源泉徴収税額表!E69</f>
        <v>0</v>
      </c>
      <c r="O69" s="38">
        <f>F69*源泉徴収税額表!F69</f>
        <v>0</v>
      </c>
      <c r="P69" s="38">
        <f>G69*源泉徴収税額表!G69</f>
        <v>0</v>
      </c>
      <c r="Q69" s="38">
        <f>H69*源泉徴収税額表!H69</f>
        <v>0</v>
      </c>
      <c r="R69" s="38">
        <f>I69*源泉徴収税額表!I69</f>
        <v>0</v>
      </c>
      <c r="S69" s="38">
        <f>J69*源泉徴収税額表!J69</f>
        <v>0</v>
      </c>
      <c r="T69" s="38">
        <f>K69*源泉徴収税額表!K69</f>
        <v>0</v>
      </c>
    </row>
    <row r="70" spans="1:20" s="10" customFormat="1">
      <c r="A70" s="36">
        <v>51</v>
      </c>
      <c r="B70" s="37">
        <v>177000</v>
      </c>
      <c r="C70" s="38">
        <v>179000</v>
      </c>
      <c r="D70" s="38">
        <f>IF(AND(傷病手当金計算!$D$7=0,傷病手当金計算!$D$19&gt;=B70,傷病手当金計算!$D$19&lt;C70),1,0)</f>
        <v>0</v>
      </c>
      <c r="E70" s="38">
        <f>IF(AND(傷病手当金計算!$D$7=1,傷病手当金計算!$D$19&gt;=B70,傷病手当金計算!$D$19&lt;C70),1,0)</f>
        <v>0</v>
      </c>
      <c r="F70" s="38">
        <f>IF(AND(傷病手当金計算!$D$7=2,傷病手当金計算!$D$19&gt;=B70,傷病手当金計算!$D$19&lt;C70),1,0)</f>
        <v>0</v>
      </c>
      <c r="G70" s="38">
        <f>IF(AND(傷病手当金計算!$D$7=3,傷病手当金計算!$D$19&gt;=B70,傷病手当金計算!$D$19&lt;C70),1,0)</f>
        <v>0</v>
      </c>
      <c r="H70" s="38">
        <f>IF(AND(傷病手当金計算!$D$7=4,傷病手当金計算!$D$19&gt;=B70,傷病手当金計算!$D$19&lt;C70),1,0)</f>
        <v>0</v>
      </c>
      <c r="I70" s="38">
        <f>IF(AND(傷病手当金計算!$D$7=5,傷病手当金計算!$D$19&gt;=B70,傷病手当金計算!$D$19&lt;C70),1,0)</f>
        <v>0</v>
      </c>
      <c r="J70" s="38">
        <f>IF(AND(傷病手当金計算!$D$7=6,傷病手当金計算!$D$19&gt;=B70,傷病手当金計算!$D$19&lt;C70),1,0)</f>
        <v>0</v>
      </c>
      <c r="K70" s="38">
        <f>IF(AND(傷病手当金計算!$D$7=7,傷病手当金計算!$D$19&gt;=B70,傷病手当金計算!$D$19&lt;C70),1,0)</f>
        <v>0</v>
      </c>
      <c r="M70" s="38">
        <f>D70*源泉徴収税額表!D70</f>
        <v>0</v>
      </c>
      <c r="N70" s="38">
        <f>E70*源泉徴収税額表!E70</f>
        <v>0</v>
      </c>
      <c r="O70" s="38">
        <f>F70*源泉徴収税額表!F70</f>
        <v>0</v>
      </c>
      <c r="P70" s="38">
        <f>G70*源泉徴収税額表!G70</f>
        <v>0</v>
      </c>
      <c r="Q70" s="38">
        <f>H70*源泉徴収税額表!H70</f>
        <v>0</v>
      </c>
      <c r="R70" s="38">
        <f>I70*源泉徴収税額表!I70</f>
        <v>0</v>
      </c>
      <c r="S70" s="38">
        <f>J70*源泉徴収税額表!J70</f>
        <v>0</v>
      </c>
      <c r="T70" s="38">
        <f>K70*源泉徴収税額表!K70</f>
        <v>0</v>
      </c>
    </row>
    <row r="71" spans="1:20" s="10" customFormat="1">
      <c r="A71" s="36">
        <v>52</v>
      </c>
      <c r="B71" s="37">
        <v>179000</v>
      </c>
      <c r="C71" s="38">
        <v>181000</v>
      </c>
      <c r="D71" s="38">
        <f>IF(AND(傷病手当金計算!$D$7=0,傷病手当金計算!$D$19&gt;=B71,傷病手当金計算!$D$19&lt;C71),1,0)</f>
        <v>0</v>
      </c>
      <c r="E71" s="38">
        <f>IF(AND(傷病手当金計算!$D$7=1,傷病手当金計算!$D$19&gt;=B71,傷病手当金計算!$D$19&lt;C71),1,0)</f>
        <v>0</v>
      </c>
      <c r="F71" s="38">
        <f>IF(AND(傷病手当金計算!$D$7=2,傷病手当金計算!$D$19&gt;=B71,傷病手当金計算!$D$19&lt;C71),1,0)</f>
        <v>0</v>
      </c>
      <c r="G71" s="38">
        <f>IF(AND(傷病手当金計算!$D$7=3,傷病手当金計算!$D$19&gt;=B71,傷病手当金計算!$D$19&lt;C71),1,0)</f>
        <v>0</v>
      </c>
      <c r="H71" s="38">
        <f>IF(AND(傷病手当金計算!$D$7=4,傷病手当金計算!$D$19&gt;=B71,傷病手当金計算!$D$19&lt;C71),1,0)</f>
        <v>0</v>
      </c>
      <c r="I71" s="38">
        <f>IF(AND(傷病手当金計算!$D$7=5,傷病手当金計算!$D$19&gt;=B71,傷病手当金計算!$D$19&lt;C71),1,0)</f>
        <v>0</v>
      </c>
      <c r="J71" s="38">
        <f>IF(AND(傷病手当金計算!$D$7=6,傷病手当金計算!$D$19&gt;=B71,傷病手当金計算!$D$19&lt;C71),1,0)</f>
        <v>0</v>
      </c>
      <c r="K71" s="38">
        <f>IF(AND(傷病手当金計算!$D$7=7,傷病手当金計算!$D$19&gt;=B71,傷病手当金計算!$D$19&lt;C71),1,0)</f>
        <v>0</v>
      </c>
      <c r="M71" s="38">
        <f>D71*源泉徴収税額表!D71</f>
        <v>0</v>
      </c>
      <c r="N71" s="38">
        <f>E71*源泉徴収税額表!E71</f>
        <v>0</v>
      </c>
      <c r="O71" s="38">
        <f>F71*源泉徴収税額表!F71</f>
        <v>0</v>
      </c>
      <c r="P71" s="38">
        <f>G71*源泉徴収税額表!G71</f>
        <v>0</v>
      </c>
      <c r="Q71" s="38">
        <f>H71*源泉徴収税額表!H71</f>
        <v>0</v>
      </c>
      <c r="R71" s="38">
        <f>I71*源泉徴収税額表!I71</f>
        <v>0</v>
      </c>
      <c r="S71" s="38">
        <f>J71*源泉徴収税額表!J71</f>
        <v>0</v>
      </c>
      <c r="T71" s="38">
        <f>K71*源泉徴収税額表!K71</f>
        <v>0</v>
      </c>
    </row>
    <row r="72" spans="1:20" s="10" customFormat="1">
      <c r="A72" s="36">
        <v>53</v>
      </c>
      <c r="B72" s="37">
        <v>181000</v>
      </c>
      <c r="C72" s="38">
        <v>183000</v>
      </c>
      <c r="D72" s="38">
        <f>IF(AND(傷病手当金計算!$D$7=0,傷病手当金計算!$D$19&gt;=B72,傷病手当金計算!$D$19&lt;C72),1,0)</f>
        <v>0</v>
      </c>
      <c r="E72" s="38">
        <f>IF(AND(傷病手当金計算!$D$7=1,傷病手当金計算!$D$19&gt;=B72,傷病手当金計算!$D$19&lt;C72),1,0)</f>
        <v>0</v>
      </c>
      <c r="F72" s="38">
        <f>IF(AND(傷病手当金計算!$D$7=2,傷病手当金計算!$D$19&gt;=B72,傷病手当金計算!$D$19&lt;C72),1,0)</f>
        <v>0</v>
      </c>
      <c r="G72" s="38">
        <f>IF(AND(傷病手当金計算!$D$7=3,傷病手当金計算!$D$19&gt;=B72,傷病手当金計算!$D$19&lt;C72),1,0)</f>
        <v>0</v>
      </c>
      <c r="H72" s="38">
        <f>IF(AND(傷病手当金計算!$D$7=4,傷病手当金計算!$D$19&gt;=B72,傷病手当金計算!$D$19&lt;C72),1,0)</f>
        <v>0</v>
      </c>
      <c r="I72" s="38">
        <f>IF(AND(傷病手当金計算!$D$7=5,傷病手当金計算!$D$19&gt;=B72,傷病手当金計算!$D$19&lt;C72),1,0)</f>
        <v>0</v>
      </c>
      <c r="J72" s="38">
        <f>IF(AND(傷病手当金計算!$D$7=6,傷病手当金計算!$D$19&gt;=B72,傷病手当金計算!$D$19&lt;C72),1,0)</f>
        <v>0</v>
      </c>
      <c r="K72" s="38">
        <f>IF(AND(傷病手当金計算!$D$7=7,傷病手当金計算!$D$19&gt;=B72,傷病手当金計算!$D$19&lt;C72),1,0)</f>
        <v>0</v>
      </c>
      <c r="M72" s="38">
        <f>D72*源泉徴収税額表!D72</f>
        <v>0</v>
      </c>
      <c r="N72" s="38">
        <f>E72*源泉徴収税額表!E72</f>
        <v>0</v>
      </c>
      <c r="O72" s="38">
        <f>F72*源泉徴収税額表!F72</f>
        <v>0</v>
      </c>
      <c r="P72" s="38">
        <f>G72*源泉徴収税額表!G72</f>
        <v>0</v>
      </c>
      <c r="Q72" s="38">
        <f>H72*源泉徴収税額表!H72</f>
        <v>0</v>
      </c>
      <c r="R72" s="38">
        <f>I72*源泉徴収税額表!I72</f>
        <v>0</v>
      </c>
      <c r="S72" s="38">
        <f>J72*源泉徴収税額表!J72</f>
        <v>0</v>
      </c>
      <c r="T72" s="38">
        <f>K72*源泉徴収税額表!K72</f>
        <v>0</v>
      </c>
    </row>
    <row r="73" spans="1:20" s="10" customFormat="1">
      <c r="A73" s="36">
        <v>54</v>
      </c>
      <c r="B73" s="37">
        <v>183000</v>
      </c>
      <c r="C73" s="38">
        <v>185000</v>
      </c>
      <c r="D73" s="38">
        <f>IF(AND(傷病手当金計算!$D$7=0,傷病手当金計算!$D$19&gt;=B73,傷病手当金計算!$D$19&lt;C73),1,0)</f>
        <v>0</v>
      </c>
      <c r="E73" s="38">
        <f>IF(AND(傷病手当金計算!$D$7=1,傷病手当金計算!$D$19&gt;=B73,傷病手当金計算!$D$19&lt;C73),1,0)</f>
        <v>0</v>
      </c>
      <c r="F73" s="38">
        <f>IF(AND(傷病手当金計算!$D$7=2,傷病手当金計算!$D$19&gt;=B73,傷病手当金計算!$D$19&lt;C73),1,0)</f>
        <v>0</v>
      </c>
      <c r="G73" s="38">
        <f>IF(AND(傷病手当金計算!$D$7=3,傷病手当金計算!$D$19&gt;=B73,傷病手当金計算!$D$19&lt;C73),1,0)</f>
        <v>0</v>
      </c>
      <c r="H73" s="38">
        <f>IF(AND(傷病手当金計算!$D$7=4,傷病手当金計算!$D$19&gt;=B73,傷病手当金計算!$D$19&lt;C73),1,0)</f>
        <v>0</v>
      </c>
      <c r="I73" s="38">
        <f>IF(AND(傷病手当金計算!$D$7=5,傷病手当金計算!$D$19&gt;=B73,傷病手当金計算!$D$19&lt;C73),1,0)</f>
        <v>0</v>
      </c>
      <c r="J73" s="38">
        <f>IF(AND(傷病手当金計算!$D$7=6,傷病手当金計算!$D$19&gt;=B73,傷病手当金計算!$D$19&lt;C73),1,0)</f>
        <v>0</v>
      </c>
      <c r="K73" s="38">
        <f>IF(AND(傷病手当金計算!$D$7=7,傷病手当金計算!$D$19&gt;=B73,傷病手当金計算!$D$19&lt;C73),1,0)</f>
        <v>0</v>
      </c>
      <c r="M73" s="38">
        <f>D73*源泉徴収税額表!D73</f>
        <v>0</v>
      </c>
      <c r="N73" s="38">
        <f>E73*源泉徴収税額表!E73</f>
        <v>0</v>
      </c>
      <c r="O73" s="38">
        <f>F73*源泉徴収税額表!F73</f>
        <v>0</v>
      </c>
      <c r="P73" s="38">
        <f>G73*源泉徴収税額表!G73</f>
        <v>0</v>
      </c>
      <c r="Q73" s="38">
        <f>H73*源泉徴収税額表!H73</f>
        <v>0</v>
      </c>
      <c r="R73" s="38">
        <f>I73*源泉徴収税額表!I73</f>
        <v>0</v>
      </c>
      <c r="S73" s="38">
        <f>J73*源泉徴収税額表!J73</f>
        <v>0</v>
      </c>
      <c r="T73" s="38">
        <f>K73*源泉徴収税額表!K73</f>
        <v>0</v>
      </c>
    </row>
    <row r="74" spans="1:20" s="10" customFormat="1">
      <c r="A74" s="36">
        <v>55</v>
      </c>
      <c r="B74" s="37">
        <v>185000</v>
      </c>
      <c r="C74" s="38">
        <v>187000</v>
      </c>
      <c r="D74" s="38">
        <f>IF(AND(傷病手当金計算!$D$7=0,傷病手当金計算!$D$19&gt;=B74,傷病手当金計算!$D$19&lt;C74),1,0)</f>
        <v>0</v>
      </c>
      <c r="E74" s="38">
        <f>IF(AND(傷病手当金計算!$D$7=1,傷病手当金計算!$D$19&gt;=B74,傷病手当金計算!$D$19&lt;C74),1,0)</f>
        <v>0</v>
      </c>
      <c r="F74" s="38">
        <f>IF(AND(傷病手当金計算!$D$7=2,傷病手当金計算!$D$19&gt;=B74,傷病手当金計算!$D$19&lt;C74),1,0)</f>
        <v>0</v>
      </c>
      <c r="G74" s="38">
        <f>IF(AND(傷病手当金計算!$D$7=3,傷病手当金計算!$D$19&gt;=B74,傷病手当金計算!$D$19&lt;C74),1,0)</f>
        <v>0</v>
      </c>
      <c r="H74" s="38">
        <f>IF(AND(傷病手当金計算!$D$7=4,傷病手当金計算!$D$19&gt;=B74,傷病手当金計算!$D$19&lt;C74),1,0)</f>
        <v>0</v>
      </c>
      <c r="I74" s="38">
        <f>IF(AND(傷病手当金計算!$D$7=5,傷病手当金計算!$D$19&gt;=B74,傷病手当金計算!$D$19&lt;C74),1,0)</f>
        <v>0</v>
      </c>
      <c r="J74" s="38">
        <f>IF(AND(傷病手当金計算!$D$7=6,傷病手当金計算!$D$19&gt;=B74,傷病手当金計算!$D$19&lt;C74),1,0)</f>
        <v>0</v>
      </c>
      <c r="K74" s="38">
        <f>IF(AND(傷病手当金計算!$D$7=7,傷病手当金計算!$D$19&gt;=B74,傷病手当金計算!$D$19&lt;C74),1,0)</f>
        <v>0</v>
      </c>
      <c r="M74" s="38">
        <f>D74*源泉徴収税額表!D74</f>
        <v>0</v>
      </c>
      <c r="N74" s="38">
        <f>E74*源泉徴収税額表!E74</f>
        <v>0</v>
      </c>
      <c r="O74" s="38">
        <f>F74*源泉徴収税額表!F74</f>
        <v>0</v>
      </c>
      <c r="P74" s="38">
        <f>G74*源泉徴収税額表!G74</f>
        <v>0</v>
      </c>
      <c r="Q74" s="38">
        <f>H74*源泉徴収税額表!H74</f>
        <v>0</v>
      </c>
      <c r="R74" s="38">
        <f>I74*源泉徴収税額表!I74</f>
        <v>0</v>
      </c>
      <c r="S74" s="38">
        <f>J74*源泉徴収税額表!J74</f>
        <v>0</v>
      </c>
      <c r="T74" s="38">
        <f>K74*源泉徴収税額表!K74</f>
        <v>0</v>
      </c>
    </row>
    <row r="75" spans="1:20" s="10" customFormat="1">
      <c r="A75" s="36"/>
      <c r="B75" s="37"/>
      <c r="C75" s="38"/>
      <c r="D75" s="38"/>
      <c r="E75" s="38"/>
      <c r="F75" s="38"/>
      <c r="G75" s="38"/>
      <c r="H75" s="38"/>
      <c r="I75" s="38"/>
      <c r="J75" s="38"/>
      <c r="K75" s="38"/>
      <c r="M75" s="38">
        <f>D75*源泉徴収税額表!D75</f>
        <v>0</v>
      </c>
      <c r="N75" s="38">
        <f>E75*源泉徴収税額表!E75</f>
        <v>0</v>
      </c>
      <c r="O75" s="38">
        <f>F75*源泉徴収税額表!F75</f>
        <v>0</v>
      </c>
      <c r="P75" s="38">
        <f>G75*源泉徴収税額表!G75</f>
        <v>0</v>
      </c>
      <c r="Q75" s="38">
        <f>H75*源泉徴収税額表!H75</f>
        <v>0</v>
      </c>
      <c r="R75" s="38">
        <f>I75*源泉徴収税額表!I75</f>
        <v>0</v>
      </c>
      <c r="S75" s="38">
        <f>J75*源泉徴収税額表!J75</f>
        <v>0</v>
      </c>
      <c r="T75" s="38">
        <f>K75*源泉徴収税額表!K75</f>
        <v>0</v>
      </c>
    </row>
    <row r="76" spans="1:20" s="10" customFormat="1">
      <c r="A76" s="36">
        <v>56</v>
      </c>
      <c r="B76" s="37">
        <v>187000</v>
      </c>
      <c r="C76" s="38">
        <v>189000</v>
      </c>
      <c r="D76" s="38">
        <f>IF(AND(傷病手当金計算!$D$7=0,傷病手当金計算!$D$19&gt;=B76,傷病手当金計算!$D$19&lt;C76),1,0)</f>
        <v>0</v>
      </c>
      <c r="E76" s="38">
        <f>IF(AND(傷病手当金計算!$D$7=1,傷病手当金計算!$D$19&gt;=B76,傷病手当金計算!$D$19&lt;C76),1,0)</f>
        <v>0</v>
      </c>
      <c r="F76" s="38">
        <f>IF(AND(傷病手当金計算!$D$7=2,傷病手当金計算!$D$19&gt;=B76,傷病手当金計算!$D$19&lt;C76),1,0)</f>
        <v>0</v>
      </c>
      <c r="G76" s="38">
        <f>IF(AND(傷病手当金計算!$D$7=3,傷病手当金計算!$D$19&gt;=B76,傷病手当金計算!$D$19&lt;C76),1,0)</f>
        <v>0</v>
      </c>
      <c r="H76" s="38">
        <f>IF(AND(傷病手当金計算!$D$7=4,傷病手当金計算!$D$19&gt;=B76,傷病手当金計算!$D$19&lt;C76),1,0)</f>
        <v>0</v>
      </c>
      <c r="I76" s="38">
        <f>IF(AND(傷病手当金計算!$D$7=5,傷病手当金計算!$D$19&gt;=B76,傷病手当金計算!$D$19&lt;C76),1,0)</f>
        <v>0</v>
      </c>
      <c r="J76" s="38">
        <f>IF(AND(傷病手当金計算!$D$7=6,傷病手当金計算!$D$19&gt;=B76,傷病手当金計算!$D$19&lt;C76),1,0)</f>
        <v>0</v>
      </c>
      <c r="K76" s="38">
        <f>IF(AND(傷病手当金計算!$D$7=7,傷病手当金計算!$D$19&gt;=B76,傷病手当金計算!$D$19&lt;C76),1,0)</f>
        <v>0</v>
      </c>
      <c r="M76" s="38">
        <f>D76*源泉徴収税額表!D76</f>
        <v>0</v>
      </c>
      <c r="N76" s="38">
        <f>E76*源泉徴収税額表!E76</f>
        <v>0</v>
      </c>
      <c r="O76" s="38">
        <f>F76*源泉徴収税額表!F76</f>
        <v>0</v>
      </c>
      <c r="P76" s="38">
        <f>G76*源泉徴収税額表!G76</f>
        <v>0</v>
      </c>
      <c r="Q76" s="38">
        <f>H76*源泉徴収税額表!H76</f>
        <v>0</v>
      </c>
      <c r="R76" s="38">
        <f>I76*源泉徴収税額表!I76</f>
        <v>0</v>
      </c>
      <c r="S76" s="38">
        <f>J76*源泉徴収税額表!J76</f>
        <v>0</v>
      </c>
      <c r="T76" s="38">
        <f>K76*源泉徴収税額表!K76</f>
        <v>0</v>
      </c>
    </row>
    <row r="77" spans="1:20" s="10" customFormat="1">
      <c r="A77" s="36">
        <v>57</v>
      </c>
      <c r="B77" s="37">
        <v>189000</v>
      </c>
      <c r="C77" s="38">
        <v>191000</v>
      </c>
      <c r="D77" s="38">
        <f>IF(AND(傷病手当金計算!$D$7=0,傷病手当金計算!$D$19&gt;=B77,傷病手当金計算!$D$19&lt;C77),1,0)</f>
        <v>0</v>
      </c>
      <c r="E77" s="38">
        <f>IF(AND(傷病手当金計算!$D$7=1,傷病手当金計算!$D$19&gt;=B77,傷病手当金計算!$D$19&lt;C77),1,0)</f>
        <v>0</v>
      </c>
      <c r="F77" s="38">
        <f>IF(AND(傷病手当金計算!$D$7=2,傷病手当金計算!$D$19&gt;=B77,傷病手当金計算!$D$19&lt;C77),1,0)</f>
        <v>0</v>
      </c>
      <c r="G77" s="38">
        <f>IF(AND(傷病手当金計算!$D$7=3,傷病手当金計算!$D$19&gt;=B77,傷病手当金計算!$D$19&lt;C77),1,0)</f>
        <v>0</v>
      </c>
      <c r="H77" s="38">
        <f>IF(AND(傷病手当金計算!$D$7=4,傷病手当金計算!$D$19&gt;=B77,傷病手当金計算!$D$19&lt;C77),1,0)</f>
        <v>0</v>
      </c>
      <c r="I77" s="38">
        <f>IF(AND(傷病手当金計算!$D$7=5,傷病手当金計算!$D$19&gt;=B77,傷病手当金計算!$D$19&lt;C77),1,0)</f>
        <v>0</v>
      </c>
      <c r="J77" s="38">
        <f>IF(AND(傷病手当金計算!$D$7=6,傷病手当金計算!$D$19&gt;=B77,傷病手当金計算!$D$19&lt;C77),1,0)</f>
        <v>0</v>
      </c>
      <c r="K77" s="38">
        <f>IF(AND(傷病手当金計算!$D$7=7,傷病手当金計算!$D$19&gt;=B77,傷病手当金計算!$D$19&lt;C77),1,0)</f>
        <v>0</v>
      </c>
      <c r="M77" s="38">
        <f>D77*源泉徴収税額表!D77</f>
        <v>0</v>
      </c>
      <c r="N77" s="38">
        <f>E77*源泉徴収税額表!E77</f>
        <v>0</v>
      </c>
      <c r="O77" s="38">
        <f>F77*源泉徴収税額表!F77</f>
        <v>0</v>
      </c>
      <c r="P77" s="38">
        <f>G77*源泉徴収税額表!G77</f>
        <v>0</v>
      </c>
      <c r="Q77" s="38">
        <f>H77*源泉徴収税額表!H77</f>
        <v>0</v>
      </c>
      <c r="R77" s="38">
        <f>I77*源泉徴収税額表!I77</f>
        <v>0</v>
      </c>
      <c r="S77" s="38">
        <f>J77*源泉徴収税額表!J77</f>
        <v>0</v>
      </c>
      <c r="T77" s="38">
        <f>K77*源泉徴収税額表!K77</f>
        <v>0</v>
      </c>
    </row>
    <row r="78" spans="1:20" s="10" customFormat="1">
      <c r="A78" s="36">
        <v>58</v>
      </c>
      <c r="B78" s="37">
        <v>191000</v>
      </c>
      <c r="C78" s="38">
        <v>193000</v>
      </c>
      <c r="D78" s="38">
        <f>IF(AND(傷病手当金計算!$D$7=0,傷病手当金計算!$D$19&gt;=B78,傷病手当金計算!$D$19&lt;C78),1,0)</f>
        <v>0</v>
      </c>
      <c r="E78" s="38">
        <f>IF(AND(傷病手当金計算!$D$7=1,傷病手当金計算!$D$19&gt;=B78,傷病手当金計算!$D$19&lt;C78),1,0)</f>
        <v>0</v>
      </c>
      <c r="F78" s="38">
        <f>IF(AND(傷病手当金計算!$D$7=2,傷病手当金計算!$D$19&gt;=B78,傷病手当金計算!$D$19&lt;C78),1,0)</f>
        <v>0</v>
      </c>
      <c r="G78" s="38">
        <f>IF(AND(傷病手当金計算!$D$7=3,傷病手当金計算!$D$19&gt;=B78,傷病手当金計算!$D$19&lt;C78),1,0)</f>
        <v>0</v>
      </c>
      <c r="H78" s="38">
        <f>IF(AND(傷病手当金計算!$D$7=4,傷病手当金計算!$D$19&gt;=B78,傷病手当金計算!$D$19&lt;C78),1,0)</f>
        <v>0</v>
      </c>
      <c r="I78" s="38">
        <f>IF(AND(傷病手当金計算!$D$7=5,傷病手当金計算!$D$19&gt;=B78,傷病手当金計算!$D$19&lt;C78),1,0)</f>
        <v>0</v>
      </c>
      <c r="J78" s="38">
        <f>IF(AND(傷病手当金計算!$D$7=6,傷病手当金計算!$D$19&gt;=B78,傷病手当金計算!$D$19&lt;C78),1,0)</f>
        <v>0</v>
      </c>
      <c r="K78" s="38">
        <f>IF(AND(傷病手当金計算!$D$7=7,傷病手当金計算!$D$19&gt;=B78,傷病手当金計算!$D$19&lt;C78),1,0)</f>
        <v>0</v>
      </c>
      <c r="M78" s="38">
        <f>D78*源泉徴収税額表!D78</f>
        <v>0</v>
      </c>
      <c r="N78" s="38">
        <f>E78*源泉徴収税額表!E78</f>
        <v>0</v>
      </c>
      <c r="O78" s="38">
        <f>F78*源泉徴収税額表!F78</f>
        <v>0</v>
      </c>
      <c r="P78" s="38">
        <f>G78*源泉徴収税額表!G78</f>
        <v>0</v>
      </c>
      <c r="Q78" s="38">
        <f>H78*源泉徴収税額表!H78</f>
        <v>0</v>
      </c>
      <c r="R78" s="38">
        <f>I78*源泉徴収税額表!I78</f>
        <v>0</v>
      </c>
      <c r="S78" s="38">
        <f>J78*源泉徴収税額表!J78</f>
        <v>0</v>
      </c>
      <c r="T78" s="38">
        <f>K78*源泉徴収税額表!K78</f>
        <v>0</v>
      </c>
    </row>
    <row r="79" spans="1:20" s="10" customFormat="1">
      <c r="A79" s="36">
        <v>59</v>
      </c>
      <c r="B79" s="37">
        <v>193000</v>
      </c>
      <c r="C79" s="38">
        <v>195000</v>
      </c>
      <c r="D79" s="38">
        <f>IF(AND(傷病手当金計算!$D$7=0,傷病手当金計算!$D$19&gt;=B79,傷病手当金計算!$D$19&lt;C79),1,0)</f>
        <v>0</v>
      </c>
      <c r="E79" s="38">
        <f>IF(AND(傷病手当金計算!$D$7=1,傷病手当金計算!$D$19&gt;=B79,傷病手当金計算!$D$19&lt;C79),1,0)</f>
        <v>0</v>
      </c>
      <c r="F79" s="38">
        <f>IF(AND(傷病手当金計算!$D$7=2,傷病手当金計算!$D$19&gt;=B79,傷病手当金計算!$D$19&lt;C79),1,0)</f>
        <v>0</v>
      </c>
      <c r="G79" s="38">
        <f>IF(AND(傷病手当金計算!$D$7=3,傷病手当金計算!$D$19&gt;=B79,傷病手当金計算!$D$19&lt;C79),1,0)</f>
        <v>0</v>
      </c>
      <c r="H79" s="38">
        <f>IF(AND(傷病手当金計算!$D$7=4,傷病手当金計算!$D$19&gt;=B79,傷病手当金計算!$D$19&lt;C79),1,0)</f>
        <v>0</v>
      </c>
      <c r="I79" s="38">
        <f>IF(AND(傷病手当金計算!$D$7=5,傷病手当金計算!$D$19&gt;=B79,傷病手当金計算!$D$19&lt;C79),1,0)</f>
        <v>0</v>
      </c>
      <c r="J79" s="38">
        <f>IF(AND(傷病手当金計算!$D$7=6,傷病手当金計算!$D$19&gt;=B79,傷病手当金計算!$D$19&lt;C79),1,0)</f>
        <v>0</v>
      </c>
      <c r="K79" s="38">
        <f>IF(AND(傷病手当金計算!$D$7=7,傷病手当金計算!$D$19&gt;=B79,傷病手当金計算!$D$19&lt;C79),1,0)</f>
        <v>0</v>
      </c>
      <c r="M79" s="38">
        <f>D79*源泉徴収税額表!D79</f>
        <v>0</v>
      </c>
      <c r="N79" s="38">
        <f>E79*源泉徴収税額表!E79</f>
        <v>0</v>
      </c>
      <c r="O79" s="38">
        <f>F79*源泉徴収税額表!F79</f>
        <v>0</v>
      </c>
      <c r="P79" s="38">
        <f>G79*源泉徴収税額表!G79</f>
        <v>0</v>
      </c>
      <c r="Q79" s="38">
        <f>H79*源泉徴収税額表!H79</f>
        <v>0</v>
      </c>
      <c r="R79" s="38">
        <f>I79*源泉徴収税額表!I79</f>
        <v>0</v>
      </c>
      <c r="S79" s="38">
        <f>J79*源泉徴収税額表!J79</f>
        <v>0</v>
      </c>
      <c r="T79" s="38">
        <f>K79*源泉徴収税額表!K79</f>
        <v>0</v>
      </c>
    </row>
    <row r="80" spans="1:20" s="10" customFormat="1">
      <c r="A80" s="36">
        <v>60</v>
      </c>
      <c r="B80" s="37">
        <v>195000</v>
      </c>
      <c r="C80" s="38">
        <v>197000</v>
      </c>
      <c r="D80" s="38">
        <f>IF(AND(傷病手当金計算!$D$7=0,傷病手当金計算!$D$19&gt;=B80,傷病手当金計算!$D$19&lt;C80),1,0)</f>
        <v>0</v>
      </c>
      <c r="E80" s="38">
        <f>IF(AND(傷病手当金計算!$D$7=1,傷病手当金計算!$D$19&gt;=B80,傷病手当金計算!$D$19&lt;C80),1,0)</f>
        <v>0</v>
      </c>
      <c r="F80" s="38">
        <f>IF(AND(傷病手当金計算!$D$7=2,傷病手当金計算!$D$19&gt;=B80,傷病手当金計算!$D$19&lt;C80),1,0)</f>
        <v>0</v>
      </c>
      <c r="G80" s="38">
        <f>IF(AND(傷病手当金計算!$D$7=3,傷病手当金計算!$D$19&gt;=B80,傷病手当金計算!$D$19&lt;C80),1,0)</f>
        <v>0</v>
      </c>
      <c r="H80" s="38">
        <f>IF(AND(傷病手当金計算!$D$7=4,傷病手当金計算!$D$19&gt;=B80,傷病手当金計算!$D$19&lt;C80),1,0)</f>
        <v>0</v>
      </c>
      <c r="I80" s="38">
        <f>IF(AND(傷病手当金計算!$D$7=5,傷病手当金計算!$D$19&gt;=B80,傷病手当金計算!$D$19&lt;C80),1,0)</f>
        <v>0</v>
      </c>
      <c r="J80" s="38">
        <f>IF(AND(傷病手当金計算!$D$7=6,傷病手当金計算!$D$19&gt;=B80,傷病手当金計算!$D$19&lt;C80),1,0)</f>
        <v>0</v>
      </c>
      <c r="K80" s="38">
        <f>IF(AND(傷病手当金計算!$D$7=7,傷病手当金計算!$D$19&gt;=B80,傷病手当金計算!$D$19&lt;C80),1,0)</f>
        <v>0</v>
      </c>
      <c r="M80" s="38">
        <f>D80*源泉徴収税額表!D80</f>
        <v>0</v>
      </c>
      <c r="N80" s="38">
        <f>E80*源泉徴収税額表!E80</f>
        <v>0</v>
      </c>
      <c r="O80" s="38">
        <f>F80*源泉徴収税額表!F80</f>
        <v>0</v>
      </c>
      <c r="P80" s="38">
        <f>G80*源泉徴収税額表!G80</f>
        <v>0</v>
      </c>
      <c r="Q80" s="38">
        <f>H80*源泉徴収税額表!H80</f>
        <v>0</v>
      </c>
      <c r="R80" s="38">
        <f>I80*源泉徴収税額表!I80</f>
        <v>0</v>
      </c>
      <c r="S80" s="38">
        <f>J80*源泉徴収税額表!J80</f>
        <v>0</v>
      </c>
      <c r="T80" s="38">
        <f>K80*源泉徴収税額表!K80</f>
        <v>0</v>
      </c>
    </row>
    <row r="81" spans="1:20" s="10" customFormat="1">
      <c r="A81" s="36"/>
      <c r="B81" s="37"/>
      <c r="C81" s="38"/>
      <c r="D81" s="38"/>
      <c r="E81" s="38"/>
      <c r="F81" s="38"/>
      <c r="G81" s="38"/>
      <c r="H81" s="38"/>
      <c r="I81" s="38"/>
      <c r="J81" s="38"/>
      <c r="K81" s="38"/>
      <c r="M81" s="38">
        <f>D81*源泉徴収税額表!D81</f>
        <v>0</v>
      </c>
      <c r="N81" s="38">
        <f>E81*源泉徴収税額表!E81</f>
        <v>0</v>
      </c>
      <c r="O81" s="38">
        <f>F81*源泉徴収税額表!F81</f>
        <v>0</v>
      </c>
      <c r="P81" s="38">
        <f>G81*源泉徴収税額表!G81</f>
        <v>0</v>
      </c>
      <c r="Q81" s="38">
        <f>H81*源泉徴収税額表!H81</f>
        <v>0</v>
      </c>
      <c r="R81" s="38">
        <f>I81*源泉徴収税額表!I81</f>
        <v>0</v>
      </c>
      <c r="S81" s="38">
        <f>J81*源泉徴収税額表!J81</f>
        <v>0</v>
      </c>
      <c r="T81" s="38">
        <f>K81*源泉徴収税額表!K81</f>
        <v>0</v>
      </c>
    </row>
    <row r="82" spans="1:20" s="10" customFormat="1">
      <c r="A82" s="36">
        <v>61</v>
      </c>
      <c r="B82" s="37">
        <v>197000</v>
      </c>
      <c r="C82" s="38">
        <v>199000</v>
      </c>
      <c r="D82" s="38">
        <f>IF(AND(傷病手当金計算!$D$7=0,傷病手当金計算!$D$19&gt;=B82,傷病手当金計算!$D$19&lt;C82),1,0)</f>
        <v>0</v>
      </c>
      <c r="E82" s="38">
        <f>IF(AND(傷病手当金計算!$D$7=1,傷病手当金計算!$D$19&gt;=B82,傷病手当金計算!$D$19&lt;C82),1,0)</f>
        <v>0</v>
      </c>
      <c r="F82" s="38">
        <f>IF(AND(傷病手当金計算!$D$7=2,傷病手当金計算!$D$19&gt;=B82,傷病手当金計算!$D$19&lt;C82),1,0)</f>
        <v>0</v>
      </c>
      <c r="G82" s="38">
        <f>IF(AND(傷病手当金計算!$D$7=3,傷病手当金計算!$D$19&gt;=B82,傷病手当金計算!$D$19&lt;C82),1,0)</f>
        <v>0</v>
      </c>
      <c r="H82" s="38">
        <f>IF(AND(傷病手当金計算!$D$7=4,傷病手当金計算!$D$19&gt;=B82,傷病手当金計算!$D$19&lt;C82),1,0)</f>
        <v>0</v>
      </c>
      <c r="I82" s="38">
        <f>IF(AND(傷病手当金計算!$D$7=5,傷病手当金計算!$D$19&gt;=B82,傷病手当金計算!$D$19&lt;C82),1,0)</f>
        <v>0</v>
      </c>
      <c r="J82" s="38">
        <f>IF(AND(傷病手当金計算!$D$7=6,傷病手当金計算!$D$19&gt;=B82,傷病手当金計算!$D$19&lt;C82),1,0)</f>
        <v>0</v>
      </c>
      <c r="K82" s="38">
        <f>IF(AND(傷病手当金計算!$D$7=7,傷病手当金計算!$D$19&gt;=B82,傷病手当金計算!$D$19&lt;C82),1,0)</f>
        <v>0</v>
      </c>
      <c r="M82" s="38">
        <f>D82*源泉徴収税額表!D82</f>
        <v>0</v>
      </c>
      <c r="N82" s="38">
        <f>E82*源泉徴収税額表!E82</f>
        <v>0</v>
      </c>
      <c r="O82" s="38">
        <f>F82*源泉徴収税額表!F82</f>
        <v>0</v>
      </c>
      <c r="P82" s="38">
        <f>G82*源泉徴収税額表!G82</f>
        <v>0</v>
      </c>
      <c r="Q82" s="38">
        <f>H82*源泉徴収税額表!H82</f>
        <v>0</v>
      </c>
      <c r="R82" s="38">
        <f>I82*源泉徴収税額表!I82</f>
        <v>0</v>
      </c>
      <c r="S82" s="38">
        <f>J82*源泉徴収税額表!J82</f>
        <v>0</v>
      </c>
      <c r="T82" s="38">
        <f>K82*源泉徴収税額表!K82</f>
        <v>0</v>
      </c>
    </row>
    <row r="83" spans="1:20" s="10" customFormat="1">
      <c r="A83" s="36">
        <v>62</v>
      </c>
      <c r="B83" s="37">
        <v>199000</v>
      </c>
      <c r="C83" s="38">
        <v>201000</v>
      </c>
      <c r="D83" s="38">
        <f>IF(AND(傷病手当金計算!$D$7=0,傷病手当金計算!$D$19&gt;=B83,傷病手当金計算!$D$19&lt;C83),1,0)</f>
        <v>0</v>
      </c>
      <c r="E83" s="38">
        <f>IF(AND(傷病手当金計算!$D$7=1,傷病手当金計算!$D$19&gt;=B83,傷病手当金計算!$D$19&lt;C83),1,0)</f>
        <v>0</v>
      </c>
      <c r="F83" s="38">
        <f>IF(AND(傷病手当金計算!$D$7=2,傷病手当金計算!$D$19&gt;=B83,傷病手当金計算!$D$19&lt;C83),1,0)</f>
        <v>0</v>
      </c>
      <c r="G83" s="38">
        <f>IF(AND(傷病手当金計算!$D$7=3,傷病手当金計算!$D$19&gt;=B83,傷病手当金計算!$D$19&lt;C83),1,0)</f>
        <v>0</v>
      </c>
      <c r="H83" s="38">
        <f>IF(AND(傷病手当金計算!$D$7=4,傷病手当金計算!$D$19&gt;=B83,傷病手当金計算!$D$19&lt;C83),1,0)</f>
        <v>0</v>
      </c>
      <c r="I83" s="38">
        <f>IF(AND(傷病手当金計算!$D$7=5,傷病手当金計算!$D$19&gt;=B83,傷病手当金計算!$D$19&lt;C83),1,0)</f>
        <v>0</v>
      </c>
      <c r="J83" s="38">
        <f>IF(AND(傷病手当金計算!$D$7=6,傷病手当金計算!$D$19&gt;=B83,傷病手当金計算!$D$19&lt;C83),1,0)</f>
        <v>0</v>
      </c>
      <c r="K83" s="38">
        <f>IF(AND(傷病手当金計算!$D$7=7,傷病手当金計算!$D$19&gt;=B83,傷病手当金計算!$D$19&lt;C83),1,0)</f>
        <v>0</v>
      </c>
      <c r="M83" s="38">
        <f>D83*源泉徴収税額表!D83</f>
        <v>0</v>
      </c>
      <c r="N83" s="38">
        <f>E83*源泉徴収税額表!E83</f>
        <v>0</v>
      </c>
      <c r="O83" s="38">
        <f>F83*源泉徴収税額表!F83</f>
        <v>0</v>
      </c>
      <c r="P83" s="38">
        <f>G83*源泉徴収税額表!G83</f>
        <v>0</v>
      </c>
      <c r="Q83" s="38">
        <f>H83*源泉徴収税額表!H83</f>
        <v>0</v>
      </c>
      <c r="R83" s="38">
        <f>I83*源泉徴収税額表!I83</f>
        <v>0</v>
      </c>
      <c r="S83" s="38">
        <f>J83*源泉徴収税額表!J83</f>
        <v>0</v>
      </c>
      <c r="T83" s="38">
        <f>K83*源泉徴収税額表!K83</f>
        <v>0</v>
      </c>
    </row>
    <row r="84" spans="1:20" s="10" customFormat="1">
      <c r="A84" s="36">
        <v>63</v>
      </c>
      <c r="B84" s="37">
        <v>201000</v>
      </c>
      <c r="C84" s="38">
        <v>203000</v>
      </c>
      <c r="D84" s="38">
        <f>IF(AND(傷病手当金計算!$D$7=0,傷病手当金計算!$D$19&gt;=B84,傷病手当金計算!$D$19&lt;C84),1,0)</f>
        <v>0</v>
      </c>
      <c r="E84" s="38">
        <f>IF(AND(傷病手当金計算!$D$7=1,傷病手当金計算!$D$19&gt;=B84,傷病手当金計算!$D$19&lt;C84),1,0)</f>
        <v>0</v>
      </c>
      <c r="F84" s="38">
        <f>IF(AND(傷病手当金計算!$D$7=2,傷病手当金計算!$D$19&gt;=B84,傷病手当金計算!$D$19&lt;C84),1,0)</f>
        <v>0</v>
      </c>
      <c r="G84" s="38">
        <f>IF(AND(傷病手当金計算!$D$7=3,傷病手当金計算!$D$19&gt;=B84,傷病手当金計算!$D$19&lt;C84),1,0)</f>
        <v>0</v>
      </c>
      <c r="H84" s="38">
        <f>IF(AND(傷病手当金計算!$D$7=4,傷病手当金計算!$D$19&gt;=B84,傷病手当金計算!$D$19&lt;C84),1,0)</f>
        <v>0</v>
      </c>
      <c r="I84" s="38">
        <f>IF(AND(傷病手当金計算!$D$7=5,傷病手当金計算!$D$19&gt;=B84,傷病手当金計算!$D$19&lt;C84),1,0)</f>
        <v>0</v>
      </c>
      <c r="J84" s="38">
        <f>IF(AND(傷病手当金計算!$D$7=6,傷病手当金計算!$D$19&gt;=B84,傷病手当金計算!$D$19&lt;C84),1,0)</f>
        <v>0</v>
      </c>
      <c r="K84" s="38">
        <f>IF(AND(傷病手当金計算!$D$7=7,傷病手当金計算!$D$19&gt;=B84,傷病手当金計算!$D$19&lt;C84),1,0)</f>
        <v>0</v>
      </c>
      <c r="M84" s="38">
        <f>D84*源泉徴収税額表!D84</f>
        <v>0</v>
      </c>
      <c r="N84" s="38">
        <f>E84*源泉徴収税額表!E84</f>
        <v>0</v>
      </c>
      <c r="O84" s="38">
        <f>F84*源泉徴収税額表!F84</f>
        <v>0</v>
      </c>
      <c r="P84" s="38">
        <f>G84*源泉徴収税額表!G84</f>
        <v>0</v>
      </c>
      <c r="Q84" s="38">
        <f>H84*源泉徴収税額表!H84</f>
        <v>0</v>
      </c>
      <c r="R84" s="38">
        <f>I84*源泉徴収税額表!I84</f>
        <v>0</v>
      </c>
      <c r="S84" s="38">
        <f>J84*源泉徴収税額表!J84</f>
        <v>0</v>
      </c>
      <c r="T84" s="38">
        <f>K84*源泉徴収税額表!K84</f>
        <v>0</v>
      </c>
    </row>
    <row r="85" spans="1:20" s="10" customFormat="1">
      <c r="A85" s="36">
        <v>64</v>
      </c>
      <c r="B85" s="37">
        <v>203000</v>
      </c>
      <c r="C85" s="38">
        <v>205000</v>
      </c>
      <c r="D85" s="38">
        <f>IF(AND(傷病手当金計算!$D$7=0,傷病手当金計算!$D$19&gt;=B85,傷病手当金計算!$D$19&lt;C85),1,0)</f>
        <v>0</v>
      </c>
      <c r="E85" s="38">
        <f>IF(AND(傷病手当金計算!$D$7=1,傷病手当金計算!$D$19&gt;=B85,傷病手当金計算!$D$19&lt;C85),1,0)</f>
        <v>0</v>
      </c>
      <c r="F85" s="38">
        <f>IF(AND(傷病手当金計算!$D$7=2,傷病手当金計算!$D$19&gt;=B85,傷病手当金計算!$D$19&lt;C85),1,0)</f>
        <v>0</v>
      </c>
      <c r="G85" s="38">
        <f>IF(AND(傷病手当金計算!$D$7=3,傷病手当金計算!$D$19&gt;=B85,傷病手当金計算!$D$19&lt;C85),1,0)</f>
        <v>0</v>
      </c>
      <c r="H85" s="38">
        <f>IF(AND(傷病手当金計算!$D$7=4,傷病手当金計算!$D$19&gt;=B85,傷病手当金計算!$D$19&lt;C85),1,0)</f>
        <v>0</v>
      </c>
      <c r="I85" s="38">
        <f>IF(AND(傷病手当金計算!$D$7=5,傷病手当金計算!$D$19&gt;=B85,傷病手当金計算!$D$19&lt;C85),1,0)</f>
        <v>0</v>
      </c>
      <c r="J85" s="38">
        <f>IF(AND(傷病手当金計算!$D$7=6,傷病手当金計算!$D$19&gt;=B85,傷病手当金計算!$D$19&lt;C85),1,0)</f>
        <v>0</v>
      </c>
      <c r="K85" s="38">
        <f>IF(AND(傷病手当金計算!$D$7=7,傷病手当金計算!$D$19&gt;=B85,傷病手当金計算!$D$19&lt;C85),1,0)</f>
        <v>0</v>
      </c>
      <c r="M85" s="38">
        <f>D85*源泉徴収税額表!D85</f>
        <v>0</v>
      </c>
      <c r="N85" s="38">
        <f>E85*源泉徴収税額表!E85</f>
        <v>0</v>
      </c>
      <c r="O85" s="38">
        <f>F85*源泉徴収税額表!F85</f>
        <v>0</v>
      </c>
      <c r="P85" s="38">
        <f>G85*源泉徴収税額表!G85</f>
        <v>0</v>
      </c>
      <c r="Q85" s="38">
        <f>H85*源泉徴収税額表!H85</f>
        <v>0</v>
      </c>
      <c r="R85" s="38">
        <f>I85*源泉徴収税額表!I85</f>
        <v>0</v>
      </c>
      <c r="S85" s="38">
        <f>J85*源泉徴収税額表!J85</f>
        <v>0</v>
      </c>
      <c r="T85" s="38">
        <f>K85*源泉徴収税額表!K85</f>
        <v>0</v>
      </c>
    </row>
    <row r="86" spans="1:20" s="10" customFormat="1">
      <c r="A86" s="36">
        <v>65</v>
      </c>
      <c r="B86" s="37">
        <v>205000</v>
      </c>
      <c r="C86" s="38">
        <v>207000</v>
      </c>
      <c r="D86" s="38">
        <f>IF(AND(傷病手当金計算!$D$7=0,傷病手当金計算!$D$19&gt;=B86,傷病手当金計算!$D$19&lt;C86),1,0)</f>
        <v>0</v>
      </c>
      <c r="E86" s="38">
        <f>IF(AND(傷病手当金計算!$D$7=1,傷病手当金計算!$D$19&gt;=B86,傷病手当金計算!$D$19&lt;C86),1,0)</f>
        <v>0</v>
      </c>
      <c r="F86" s="38">
        <f>IF(AND(傷病手当金計算!$D$7=2,傷病手当金計算!$D$19&gt;=B86,傷病手当金計算!$D$19&lt;C86),1,0)</f>
        <v>0</v>
      </c>
      <c r="G86" s="38">
        <f>IF(AND(傷病手当金計算!$D$7=3,傷病手当金計算!$D$19&gt;=B86,傷病手当金計算!$D$19&lt;C86),1,0)</f>
        <v>0</v>
      </c>
      <c r="H86" s="38">
        <f>IF(AND(傷病手当金計算!$D$7=4,傷病手当金計算!$D$19&gt;=B86,傷病手当金計算!$D$19&lt;C86),1,0)</f>
        <v>0</v>
      </c>
      <c r="I86" s="38">
        <f>IF(AND(傷病手当金計算!$D$7=5,傷病手当金計算!$D$19&gt;=B86,傷病手当金計算!$D$19&lt;C86),1,0)</f>
        <v>0</v>
      </c>
      <c r="J86" s="38">
        <f>IF(AND(傷病手当金計算!$D$7=6,傷病手当金計算!$D$19&gt;=B86,傷病手当金計算!$D$19&lt;C86),1,0)</f>
        <v>0</v>
      </c>
      <c r="K86" s="38">
        <f>IF(AND(傷病手当金計算!$D$7=7,傷病手当金計算!$D$19&gt;=B86,傷病手当金計算!$D$19&lt;C86),1,0)</f>
        <v>0</v>
      </c>
      <c r="M86" s="38">
        <f>D86*源泉徴収税額表!D86</f>
        <v>0</v>
      </c>
      <c r="N86" s="38">
        <f>E86*源泉徴収税額表!E86</f>
        <v>0</v>
      </c>
      <c r="O86" s="38">
        <f>F86*源泉徴収税額表!F86</f>
        <v>0</v>
      </c>
      <c r="P86" s="38">
        <f>G86*源泉徴収税額表!G86</f>
        <v>0</v>
      </c>
      <c r="Q86" s="38">
        <f>H86*源泉徴収税額表!H86</f>
        <v>0</v>
      </c>
      <c r="R86" s="38">
        <f>I86*源泉徴収税額表!I86</f>
        <v>0</v>
      </c>
      <c r="S86" s="38">
        <f>J86*源泉徴収税額表!J86</f>
        <v>0</v>
      </c>
      <c r="T86" s="38">
        <f>K86*源泉徴収税額表!K86</f>
        <v>0</v>
      </c>
    </row>
    <row r="87" spans="1:20" s="10" customFormat="1">
      <c r="A87" s="36"/>
      <c r="B87" s="37"/>
      <c r="C87" s="38"/>
      <c r="D87" s="38"/>
      <c r="E87" s="38"/>
      <c r="F87" s="38"/>
      <c r="G87" s="38"/>
      <c r="H87" s="38"/>
      <c r="I87" s="38"/>
      <c r="J87" s="38"/>
      <c r="K87" s="38"/>
      <c r="M87" s="38">
        <f>D87*源泉徴収税額表!D87</f>
        <v>0</v>
      </c>
      <c r="N87" s="38">
        <f>E87*源泉徴収税額表!E87</f>
        <v>0</v>
      </c>
      <c r="O87" s="38">
        <f>F87*源泉徴収税額表!F87</f>
        <v>0</v>
      </c>
      <c r="P87" s="38">
        <f>G87*源泉徴収税額表!G87</f>
        <v>0</v>
      </c>
      <c r="Q87" s="38">
        <f>H87*源泉徴収税額表!H87</f>
        <v>0</v>
      </c>
      <c r="R87" s="38">
        <f>I87*源泉徴収税額表!I87</f>
        <v>0</v>
      </c>
      <c r="S87" s="38">
        <f>J87*源泉徴収税額表!J87</f>
        <v>0</v>
      </c>
      <c r="T87" s="38">
        <f>K87*源泉徴収税額表!K87</f>
        <v>0</v>
      </c>
    </row>
    <row r="88" spans="1:20" s="10" customFormat="1">
      <c r="A88" s="36">
        <v>66</v>
      </c>
      <c r="B88" s="37">
        <v>207000</v>
      </c>
      <c r="C88" s="38">
        <v>209000</v>
      </c>
      <c r="D88" s="38">
        <f>IF(AND(傷病手当金計算!$D$7=0,傷病手当金計算!$D$19&gt;=B88,傷病手当金計算!$D$19&lt;C88),1,0)</f>
        <v>0</v>
      </c>
      <c r="E88" s="38">
        <f>IF(AND(傷病手当金計算!$D$7=1,傷病手当金計算!$D$19&gt;=B88,傷病手当金計算!$D$19&lt;C88),1,0)</f>
        <v>0</v>
      </c>
      <c r="F88" s="38">
        <f>IF(AND(傷病手当金計算!$D$7=2,傷病手当金計算!$D$19&gt;=B88,傷病手当金計算!$D$19&lt;C88),1,0)</f>
        <v>0</v>
      </c>
      <c r="G88" s="38">
        <f>IF(AND(傷病手当金計算!$D$7=3,傷病手当金計算!$D$19&gt;=B88,傷病手当金計算!$D$19&lt;C88),1,0)</f>
        <v>0</v>
      </c>
      <c r="H88" s="38">
        <f>IF(AND(傷病手当金計算!$D$7=4,傷病手当金計算!$D$19&gt;=B88,傷病手当金計算!$D$19&lt;C88),1,0)</f>
        <v>0</v>
      </c>
      <c r="I88" s="38">
        <f>IF(AND(傷病手当金計算!$D$7=5,傷病手当金計算!$D$19&gt;=B88,傷病手当金計算!$D$19&lt;C88),1,0)</f>
        <v>0</v>
      </c>
      <c r="J88" s="38">
        <f>IF(AND(傷病手当金計算!$D$7=6,傷病手当金計算!$D$19&gt;=B88,傷病手当金計算!$D$19&lt;C88),1,0)</f>
        <v>0</v>
      </c>
      <c r="K88" s="38">
        <f>IF(AND(傷病手当金計算!$D$7=7,傷病手当金計算!$D$19&gt;=B88,傷病手当金計算!$D$19&lt;C88),1,0)</f>
        <v>0</v>
      </c>
      <c r="M88" s="38">
        <f>D88*源泉徴収税額表!D88</f>
        <v>0</v>
      </c>
      <c r="N88" s="38">
        <f>E88*源泉徴収税額表!E88</f>
        <v>0</v>
      </c>
      <c r="O88" s="38">
        <f>F88*源泉徴収税額表!F88</f>
        <v>0</v>
      </c>
      <c r="P88" s="38">
        <f>G88*源泉徴収税額表!G88</f>
        <v>0</v>
      </c>
      <c r="Q88" s="38">
        <f>H88*源泉徴収税額表!H88</f>
        <v>0</v>
      </c>
      <c r="R88" s="38">
        <f>I88*源泉徴収税額表!I88</f>
        <v>0</v>
      </c>
      <c r="S88" s="38">
        <f>J88*源泉徴収税額表!J88</f>
        <v>0</v>
      </c>
      <c r="T88" s="38">
        <f>K88*源泉徴収税額表!K88</f>
        <v>0</v>
      </c>
    </row>
    <row r="89" spans="1:20" s="10" customFormat="1">
      <c r="A89" s="36">
        <v>67</v>
      </c>
      <c r="B89" s="37">
        <v>209000</v>
      </c>
      <c r="C89" s="38">
        <v>211000</v>
      </c>
      <c r="D89" s="38">
        <f>IF(AND(傷病手当金計算!$D$7=0,傷病手当金計算!$D$19&gt;=B89,傷病手当金計算!$D$19&lt;C89),1,0)</f>
        <v>0</v>
      </c>
      <c r="E89" s="38">
        <f>IF(AND(傷病手当金計算!$D$7=1,傷病手当金計算!$D$19&gt;=B89,傷病手当金計算!$D$19&lt;C89),1,0)</f>
        <v>0</v>
      </c>
      <c r="F89" s="38">
        <f>IF(AND(傷病手当金計算!$D$7=2,傷病手当金計算!$D$19&gt;=B89,傷病手当金計算!$D$19&lt;C89),1,0)</f>
        <v>0</v>
      </c>
      <c r="G89" s="38">
        <f>IF(AND(傷病手当金計算!$D$7=3,傷病手当金計算!$D$19&gt;=B89,傷病手当金計算!$D$19&lt;C89),1,0)</f>
        <v>0</v>
      </c>
      <c r="H89" s="38">
        <f>IF(AND(傷病手当金計算!$D$7=4,傷病手当金計算!$D$19&gt;=B89,傷病手当金計算!$D$19&lt;C89),1,0)</f>
        <v>0</v>
      </c>
      <c r="I89" s="38">
        <f>IF(AND(傷病手当金計算!$D$7=5,傷病手当金計算!$D$19&gt;=B89,傷病手当金計算!$D$19&lt;C89),1,0)</f>
        <v>0</v>
      </c>
      <c r="J89" s="38">
        <f>IF(AND(傷病手当金計算!$D$7=6,傷病手当金計算!$D$19&gt;=B89,傷病手当金計算!$D$19&lt;C89),1,0)</f>
        <v>0</v>
      </c>
      <c r="K89" s="38">
        <f>IF(AND(傷病手当金計算!$D$7=7,傷病手当金計算!$D$19&gt;=B89,傷病手当金計算!$D$19&lt;C89),1,0)</f>
        <v>0</v>
      </c>
      <c r="M89" s="38">
        <f>D89*源泉徴収税額表!D89</f>
        <v>0</v>
      </c>
      <c r="N89" s="38">
        <f>E89*源泉徴収税額表!E89</f>
        <v>0</v>
      </c>
      <c r="O89" s="38">
        <f>F89*源泉徴収税額表!F89</f>
        <v>0</v>
      </c>
      <c r="P89" s="38">
        <f>G89*源泉徴収税額表!G89</f>
        <v>0</v>
      </c>
      <c r="Q89" s="38">
        <f>H89*源泉徴収税額表!H89</f>
        <v>0</v>
      </c>
      <c r="R89" s="38">
        <f>I89*源泉徴収税額表!I89</f>
        <v>0</v>
      </c>
      <c r="S89" s="38">
        <f>J89*源泉徴収税額表!J89</f>
        <v>0</v>
      </c>
      <c r="T89" s="38">
        <f>K89*源泉徴収税額表!K89</f>
        <v>0</v>
      </c>
    </row>
    <row r="90" spans="1:20" s="10" customFormat="1">
      <c r="A90" s="36">
        <v>68</v>
      </c>
      <c r="B90" s="37">
        <v>211000</v>
      </c>
      <c r="C90" s="38">
        <v>213000</v>
      </c>
      <c r="D90" s="38">
        <f>IF(AND(傷病手当金計算!$D$7=0,傷病手当金計算!$D$19&gt;=B90,傷病手当金計算!$D$19&lt;C90),1,0)</f>
        <v>0</v>
      </c>
      <c r="E90" s="38">
        <f>IF(AND(傷病手当金計算!$D$7=1,傷病手当金計算!$D$19&gt;=B90,傷病手当金計算!$D$19&lt;C90),1,0)</f>
        <v>0</v>
      </c>
      <c r="F90" s="38">
        <f>IF(AND(傷病手当金計算!$D$7=2,傷病手当金計算!$D$19&gt;=B90,傷病手当金計算!$D$19&lt;C90),1,0)</f>
        <v>0</v>
      </c>
      <c r="G90" s="38">
        <f>IF(AND(傷病手当金計算!$D$7=3,傷病手当金計算!$D$19&gt;=B90,傷病手当金計算!$D$19&lt;C90),1,0)</f>
        <v>0</v>
      </c>
      <c r="H90" s="38">
        <f>IF(AND(傷病手当金計算!$D$7=4,傷病手当金計算!$D$19&gt;=B90,傷病手当金計算!$D$19&lt;C90),1,0)</f>
        <v>0</v>
      </c>
      <c r="I90" s="38">
        <f>IF(AND(傷病手当金計算!$D$7=5,傷病手当金計算!$D$19&gt;=B90,傷病手当金計算!$D$19&lt;C90),1,0)</f>
        <v>0</v>
      </c>
      <c r="J90" s="38">
        <f>IF(AND(傷病手当金計算!$D$7=6,傷病手当金計算!$D$19&gt;=B90,傷病手当金計算!$D$19&lt;C90),1,0)</f>
        <v>0</v>
      </c>
      <c r="K90" s="38">
        <f>IF(AND(傷病手当金計算!$D$7=7,傷病手当金計算!$D$19&gt;=B90,傷病手当金計算!$D$19&lt;C90),1,0)</f>
        <v>0</v>
      </c>
      <c r="M90" s="38">
        <f>D90*源泉徴収税額表!D90</f>
        <v>0</v>
      </c>
      <c r="N90" s="38">
        <f>E90*源泉徴収税額表!E90</f>
        <v>0</v>
      </c>
      <c r="O90" s="38">
        <f>F90*源泉徴収税額表!F90</f>
        <v>0</v>
      </c>
      <c r="P90" s="38">
        <f>G90*源泉徴収税額表!G90</f>
        <v>0</v>
      </c>
      <c r="Q90" s="38">
        <f>H90*源泉徴収税額表!H90</f>
        <v>0</v>
      </c>
      <c r="R90" s="38">
        <f>I90*源泉徴収税額表!I90</f>
        <v>0</v>
      </c>
      <c r="S90" s="38">
        <f>J90*源泉徴収税額表!J90</f>
        <v>0</v>
      </c>
      <c r="T90" s="38">
        <f>K90*源泉徴収税額表!K90</f>
        <v>0</v>
      </c>
    </row>
    <row r="91" spans="1:20" s="10" customFormat="1">
      <c r="A91" s="36">
        <v>69</v>
      </c>
      <c r="B91" s="37">
        <v>213000</v>
      </c>
      <c r="C91" s="38">
        <v>215000</v>
      </c>
      <c r="D91" s="38">
        <f>IF(AND(傷病手当金計算!$D$7=0,傷病手当金計算!$D$19&gt;=B91,傷病手当金計算!$D$19&lt;C91),1,0)</f>
        <v>0</v>
      </c>
      <c r="E91" s="38">
        <f>IF(AND(傷病手当金計算!$D$7=1,傷病手当金計算!$D$19&gt;=B91,傷病手当金計算!$D$19&lt;C91),1,0)</f>
        <v>0</v>
      </c>
      <c r="F91" s="38">
        <f>IF(AND(傷病手当金計算!$D$7=2,傷病手当金計算!$D$19&gt;=B91,傷病手当金計算!$D$19&lt;C91),1,0)</f>
        <v>0</v>
      </c>
      <c r="G91" s="38">
        <f>IF(AND(傷病手当金計算!$D$7=3,傷病手当金計算!$D$19&gt;=B91,傷病手当金計算!$D$19&lt;C91),1,0)</f>
        <v>0</v>
      </c>
      <c r="H91" s="38">
        <f>IF(AND(傷病手当金計算!$D$7=4,傷病手当金計算!$D$19&gt;=B91,傷病手当金計算!$D$19&lt;C91),1,0)</f>
        <v>0</v>
      </c>
      <c r="I91" s="38">
        <f>IF(AND(傷病手当金計算!$D$7=5,傷病手当金計算!$D$19&gt;=B91,傷病手当金計算!$D$19&lt;C91),1,0)</f>
        <v>0</v>
      </c>
      <c r="J91" s="38">
        <f>IF(AND(傷病手当金計算!$D$7=6,傷病手当金計算!$D$19&gt;=B91,傷病手当金計算!$D$19&lt;C91),1,0)</f>
        <v>0</v>
      </c>
      <c r="K91" s="38">
        <f>IF(AND(傷病手当金計算!$D$7=7,傷病手当金計算!$D$19&gt;=B91,傷病手当金計算!$D$19&lt;C91),1,0)</f>
        <v>0</v>
      </c>
      <c r="M91" s="38">
        <f>D91*源泉徴収税額表!D91</f>
        <v>0</v>
      </c>
      <c r="N91" s="38">
        <f>E91*源泉徴収税額表!E91</f>
        <v>0</v>
      </c>
      <c r="O91" s="38">
        <f>F91*源泉徴収税額表!F91</f>
        <v>0</v>
      </c>
      <c r="P91" s="38">
        <f>G91*源泉徴収税額表!G91</f>
        <v>0</v>
      </c>
      <c r="Q91" s="38">
        <f>H91*源泉徴収税額表!H91</f>
        <v>0</v>
      </c>
      <c r="R91" s="38">
        <f>I91*源泉徴収税額表!I91</f>
        <v>0</v>
      </c>
      <c r="S91" s="38">
        <f>J91*源泉徴収税額表!J91</f>
        <v>0</v>
      </c>
      <c r="T91" s="38">
        <f>K91*源泉徴収税額表!K91</f>
        <v>0</v>
      </c>
    </row>
    <row r="92" spans="1:20" s="10" customFormat="1">
      <c r="A92" s="36">
        <v>70</v>
      </c>
      <c r="B92" s="37">
        <v>215000</v>
      </c>
      <c r="C92" s="38">
        <v>217000</v>
      </c>
      <c r="D92" s="38">
        <f>IF(AND(傷病手当金計算!$D$7=0,傷病手当金計算!$D$19&gt;=B92,傷病手当金計算!$D$19&lt;C92),1,0)</f>
        <v>0</v>
      </c>
      <c r="E92" s="38">
        <f>IF(AND(傷病手当金計算!$D$7=1,傷病手当金計算!$D$19&gt;=B92,傷病手当金計算!$D$19&lt;C92),1,0)</f>
        <v>0</v>
      </c>
      <c r="F92" s="38">
        <f>IF(AND(傷病手当金計算!$D$7=2,傷病手当金計算!$D$19&gt;=B92,傷病手当金計算!$D$19&lt;C92),1,0)</f>
        <v>0</v>
      </c>
      <c r="G92" s="38">
        <f>IF(AND(傷病手当金計算!$D$7=3,傷病手当金計算!$D$19&gt;=B92,傷病手当金計算!$D$19&lt;C92),1,0)</f>
        <v>0</v>
      </c>
      <c r="H92" s="38">
        <f>IF(AND(傷病手当金計算!$D$7=4,傷病手当金計算!$D$19&gt;=B92,傷病手当金計算!$D$19&lt;C92),1,0)</f>
        <v>0</v>
      </c>
      <c r="I92" s="38">
        <f>IF(AND(傷病手当金計算!$D$7=5,傷病手当金計算!$D$19&gt;=B92,傷病手当金計算!$D$19&lt;C92),1,0)</f>
        <v>0</v>
      </c>
      <c r="J92" s="38">
        <f>IF(AND(傷病手当金計算!$D$7=6,傷病手当金計算!$D$19&gt;=B92,傷病手当金計算!$D$19&lt;C92),1,0)</f>
        <v>0</v>
      </c>
      <c r="K92" s="38">
        <f>IF(AND(傷病手当金計算!$D$7=7,傷病手当金計算!$D$19&gt;=B92,傷病手当金計算!$D$19&lt;C92),1,0)</f>
        <v>0</v>
      </c>
      <c r="M92" s="38">
        <f>D92*源泉徴収税額表!D92</f>
        <v>0</v>
      </c>
      <c r="N92" s="38">
        <f>E92*源泉徴収税額表!E92</f>
        <v>0</v>
      </c>
      <c r="O92" s="38">
        <f>F92*源泉徴収税額表!F92</f>
        <v>0</v>
      </c>
      <c r="P92" s="38">
        <f>G92*源泉徴収税額表!G92</f>
        <v>0</v>
      </c>
      <c r="Q92" s="38">
        <f>H92*源泉徴収税額表!H92</f>
        <v>0</v>
      </c>
      <c r="R92" s="38">
        <f>I92*源泉徴収税額表!I92</f>
        <v>0</v>
      </c>
      <c r="S92" s="38">
        <f>J92*源泉徴収税額表!J92</f>
        <v>0</v>
      </c>
      <c r="T92" s="38">
        <f>K92*源泉徴収税額表!K92</f>
        <v>0</v>
      </c>
    </row>
    <row r="93" spans="1:20" s="10" customFormat="1">
      <c r="A93" s="36"/>
      <c r="B93" s="37"/>
      <c r="C93" s="38"/>
      <c r="D93" s="38"/>
      <c r="E93" s="38"/>
      <c r="F93" s="38"/>
      <c r="G93" s="38"/>
      <c r="H93" s="38"/>
      <c r="I93" s="38"/>
      <c r="J93" s="38"/>
      <c r="K93" s="38"/>
      <c r="M93" s="38">
        <f>D93*源泉徴収税額表!D93</f>
        <v>0</v>
      </c>
      <c r="N93" s="38">
        <f>E93*源泉徴収税額表!E93</f>
        <v>0</v>
      </c>
      <c r="O93" s="38">
        <f>F93*源泉徴収税額表!F93</f>
        <v>0</v>
      </c>
      <c r="P93" s="38">
        <f>G93*源泉徴収税額表!G93</f>
        <v>0</v>
      </c>
      <c r="Q93" s="38">
        <f>H93*源泉徴収税額表!H93</f>
        <v>0</v>
      </c>
      <c r="R93" s="38">
        <f>I93*源泉徴収税額表!I93</f>
        <v>0</v>
      </c>
      <c r="S93" s="38">
        <f>J93*源泉徴収税額表!J93</f>
        <v>0</v>
      </c>
      <c r="T93" s="38">
        <f>K93*源泉徴収税額表!K93</f>
        <v>0</v>
      </c>
    </row>
    <row r="94" spans="1:20" s="10" customFormat="1">
      <c r="A94" s="36">
        <v>71</v>
      </c>
      <c r="B94" s="37">
        <v>217000</v>
      </c>
      <c r="C94" s="38">
        <v>219000</v>
      </c>
      <c r="D94" s="38">
        <f>IF(AND(傷病手当金計算!$D$7=0,傷病手当金計算!$D$19&gt;=B94,傷病手当金計算!$D$19&lt;C94),1,0)</f>
        <v>0</v>
      </c>
      <c r="E94" s="38">
        <f>IF(AND(傷病手当金計算!$D$7=1,傷病手当金計算!$D$19&gt;=B94,傷病手当金計算!$D$19&lt;C94),1,0)</f>
        <v>0</v>
      </c>
      <c r="F94" s="38">
        <f>IF(AND(傷病手当金計算!$D$7=2,傷病手当金計算!$D$19&gt;=B94,傷病手当金計算!$D$19&lt;C94),1,0)</f>
        <v>0</v>
      </c>
      <c r="G94" s="38">
        <f>IF(AND(傷病手当金計算!$D$7=3,傷病手当金計算!$D$19&gt;=B94,傷病手当金計算!$D$19&lt;C94),1,0)</f>
        <v>0</v>
      </c>
      <c r="H94" s="38">
        <f>IF(AND(傷病手当金計算!$D$7=4,傷病手当金計算!$D$19&gt;=B94,傷病手当金計算!$D$19&lt;C94),1,0)</f>
        <v>0</v>
      </c>
      <c r="I94" s="38">
        <f>IF(AND(傷病手当金計算!$D$7=5,傷病手当金計算!$D$19&gt;=B94,傷病手当金計算!$D$19&lt;C94),1,0)</f>
        <v>0</v>
      </c>
      <c r="J94" s="38">
        <f>IF(AND(傷病手当金計算!$D$7=6,傷病手当金計算!$D$19&gt;=B94,傷病手当金計算!$D$19&lt;C94),1,0)</f>
        <v>0</v>
      </c>
      <c r="K94" s="38">
        <f>IF(AND(傷病手当金計算!$D$7=7,傷病手当金計算!$D$19&gt;=B94,傷病手当金計算!$D$19&lt;C94),1,0)</f>
        <v>0</v>
      </c>
      <c r="M94" s="38">
        <f>D94*源泉徴収税額表!D94</f>
        <v>0</v>
      </c>
      <c r="N94" s="38">
        <f>E94*源泉徴収税額表!E94</f>
        <v>0</v>
      </c>
      <c r="O94" s="38">
        <f>F94*源泉徴収税額表!F94</f>
        <v>0</v>
      </c>
      <c r="P94" s="38">
        <f>G94*源泉徴収税額表!G94</f>
        <v>0</v>
      </c>
      <c r="Q94" s="38">
        <f>H94*源泉徴収税額表!H94</f>
        <v>0</v>
      </c>
      <c r="R94" s="38">
        <f>I94*源泉徴収税額表!I94</f>
        <v>0</v>
      </c>
      <c r="S94" s="38">
        <f>J94*源泉徴収税額表!J94</f>
        <v>0</v>
      </c>
      <c r="T94" s="38">
        <f>K94*源泉徴収税額表!K94</f>
        <v>0</v>
      </c>
    </row>
    <row r="95" spans="1:20" s="10" customFormat="1">
      <c r="A95" s="36">
        <v>72</v>
      </c>
      <c r="B95" s="37">
        <v>219000</v>
      </c>
      <c r="C95" s="38">
        <v>221000</v>
      </c>
      <c r="D95" s="38">
        <f>IF(AND(傷病手当金計算!$D$7=0,傷病手当金計算!$D$19&gt;=B95,傷病手当金計算!$D$19&lt;C95),1,0)</f>
        <v>0</v>
      </c>
      <c r="E95" s="38">
        <f>IF(AND(傷病手当金計算!$D$7=1,傷病手当金計算!$D$19&gt;=B95,傷病手当金計算!$D$19&lt;C95),1,0)</f>
        <v>0</v>
      </c>
      <c r="F95" s="38">
        <f>IF(AND(傷病手当金計算!$D$7=2,傷病手当金計算!$D$19&gt;=B95,傷病手当金計算!$D$19&lt;C95),1,0)</f>
        <v>0</v>
      </c>
      <c r="G95" s="38">
        <f>IF(AND(傷病手当金計算!$D$7=3,傷病手当金計算!$D$19&gt;=B95,傷病手当金計算!$D$19&lt;C95),1,0)</f>
        <v>0</v>
      </c>
      <c r="H95" s="38">
        <f>IF(AND(傷病手当金計算!$D$7=4,傷病手当金計算!$D$19&gt;=B95,傷病手当金計算!$D$19&lt;C95),1,0)</f>
        <v>0</v>
      </c>
      <c r="I95" s="38">
        <f>IF(AND(傷病手当金計算!$D$7=5,傷病手当金計算!$D$19&gt;=B95,傷病手当金計算!$D$19&lt;C95),1,0)</f>
        <v>0</v>
      </c>
      <c r="J95" s="38">
        <f>IF(AND(傷病手当金計算!$D$7=6,傷病手当金計算!$D$19&gt;=B95,傷病手当金計算!$D$19&lt;C95),1,0)</f>
        <v>0</v>
      </c>
      <c r="K95" s="38">
        <f>IF(AND(傷病手当金計算!$D$7=7,傷病手当金計算!$D$19&gt;=B95,傷病手当金計算!$D$19&lt;C95),1,0)</f>
        <v>0</v>
      </c>
      <c r="M95" s="38">
        <f>D95*源泉徴収税額表!D95</f>
        <v>0</v>
      </c>
      <c r="N95" s="38">
        <f>E95*源泉徴収税額表!E95</f>
        <v>0</v>
      </c>
      <c r="O95" s="38">
        <f>F95*源泉徴収税額表!F95</f>
        <v>0</v>
      </c>
      <c r="P95" s="38">
        <f>G95*源泉徴収税額表!G95</f>
        <v>0</v>
      </c>
      <c r="Q95" s="38">
        <f>H95*源泉徴収税額表!H95</f>
        <v>0</v>
      </c>
      <c r="R95" s="38">
        <f>I95*源泉徴収税額表!I95</f>
        <v>0</v>
      </c>
      <c r="S95" s="38">
        <f>J95*源泉徴収税額表!J95</f>
        <v>0</v>
      </c>
      <c r="T95" s="38">
        <f>K95*源泉徴収税額表!K95</f>
        <v>0</v>
      </c>
    </row>
    <row r="96" spans="1:20" s="10" customFormat="1">
      <c r="A96" s="36">
        <v>73</v>
      </c>
      <c r="B96" s="37">
        <v>221000</v>
      </c>
      <c r="C96" s="38">
        <v>224000</v>
      </c>
      <c r="D96" s="38">
        <f>IF(AND(傷病手当金計算!$D$7=0,傷病手当金計算!$D$19&gt;=B96,傷病手当金計算!$D$19&lt;C96),1,0)</f>
        <v>0</v>
      </c>
      <c r="E96" s="38">
        <f>IF(AND(傷病手当金計算!$D$7=1,傷病手当金計算!$D$19&gt;=B96,傷病手当金計算!$D$19&lt;C96),1,0)</f>
        <v>0</v>
      </c>
      <c r="F96" s="38">
        <f>IF(AND(傷病手当金計算!$D$7=2,傷病手当金計算!$D$19&gt;=B96,傷病手当金計算!$D$19&lt;C96),1,0)</f>
        <v>0</v>
      </c>
      <c r="G96" s="38">
        <f>IF(AND(傷病手当金計算!$D$7=3,傷病手当金計算!$D$19&gt;=B96,傷病手当金計算!$D$19&lt;C96),1,0)</f>
        <v>0</v>
      </c>
      <c r="H96" s="38">
        <f>IF(AND(傷病手当金計算!$D$7=4,傷病手当金計算!$D$19&gt;=B96,傷病手当金計算!$D$19&lt;C96),1,0)</f>
        <v>0</v>
      </c>
      <c r="I96" s="38">
        <f>IF(AND(傷病手当金計算!$D$7=5,傷病手当金計算!$D$19&gt;=B96,傷病手当金計算!$D$19&lt;C96),1,0)</f>
        <v>0</v>
      </c>
      <c r="J96" s="38">
        <f>IF(AND(傷病手当金計算!$D$7=6,傷病手当金計算!$D$19&gt;=B96,傷病手当金計算!$D$19&lt;C96),1,0)</f>
        <v>0</v>
      </c>
      <c r="K96" s="38">
        <f>IF(AND(傷病手当金計算!$D$7=7,傷病手当金計算!$D$19&gt;=B96,傷病手当金計算!$D$19&lt;C96),1,0)</f>
        <v>0</v>
      </c>
      <c r="M96" s="38">
        <f>D96*源泉徴収税額表!D96</f>
        <v>0</v>
      </c>
      <c r="N96" s="38">
        <f>E96*源泉徴収税額表!E96</f>
        <v>0</v>
      </c>
      <c r="O96" s="38">
        <f>F96*源泉徴収税額表!F96</f>
        <v>0</v>
      </c>
      <c r="P96" s="38">
        <f>G96*源泉徴収税額表!G96</f>
        <v>0</v>
      </c>
      <c r="Q96" s="38">
        <f>H96*源泉徴収税額表!H96</f>
        <v>0</v>
      </c>
      <c r="R96" s="38">
        <f>I96*源泉徴収税額表!I96</f>
        <v>0</v>
      </c>
      <c r="S96" s="38">
        <f>J96*源泉徴収税額表!J96</f>
        <v>0</v>
      </c>
      <c r="T96" s="38">
        <f>K96*源泉徴収税額表!K96</f>
        <v>0</v>
      </c>
    </row>
    <row r="97" spans="1:20" s="10" customFormat="1">
      <c r="A97" s="36">
        <v>74</v>
      </c>
      <c r="B97" s="37">
        <v>224000</v>
      </c>
      <c r="C97" s="38">
        <v>227000</v>
      </c>
      <c r="D97" s="38">
        <f>IF(AND(傷病手当金計算!$D$7=0,傷病手当金計算!$D$19&gt;=B97,傷病手当金計算!$D$19&lt;C97),1,0)</f>
        <v>0</v>
      </c>
      <c r="E97" s="38">
        <f>IF(AND(傷病手当金計算!$D$7=1,傷病手当金計算!$D$19&gt;=B97,傷病手当金計算!$D$19&lt;C97),1,0)</f>
        <v>0</v>
      </c>
      <c r="F97" s="38">
        <f>IF(AND(傷病手当金計算!$D$7=2,傷病手当金計算!$D$19&gt;=B97,傷病手当金計算!$D$19&lt;C97),1,0)</f>
        <v>0</v>
      </c>
      <c r="G97" s="38">
        <f>IF(AND(傷病手当金計算!$D$7=3,傷病手当金計算!$D$19&gt;=B97,傷病手当金計算!$D$19&lt;C97),1,0)</f>
        <v>0</v>
      </c>
      <c r="H97" s="38">
        <f>IF(AND(傷病手当金計算!$D$7=4,傷病手当金計算!$D$19&gt;=B97,傷病手当金計算!$D$19&lt;C97),1,0)</f>
        <v>0</v>
      </c>
      <c r="I97" s="38">
        <f>IF(AND(傷病手当金計算!$D$7=5,傷病手当金計算!$D$19&gt;=B97,傷病手当金計算!$D$19&lt;C97),1,0)</f>
        <v>0</v>
      </c>
      <c r="J97" s="38">
        <f>IF(AND(傷病手当金計算!$D$7=6,傷病手当金計算!$D$19&gt;=B97,傷病手当金計算!$D$19&lt;C97),1,0)</f>
        <v>0</v>
      </c>
      <c r="K97" s="38">
        <f>IF(AND(傷病手当金計算!$D$7=7,傷病手当金計算!$D$19&gt;=B97,傷病手当金計算!$D$19&lt;C97),1,0)</f>
        <v>0</v>
      </c>
      <c r="M97" s="38">
        <f>D97*源泉徴収税額表!D97</f>
        <v>0</v>
      </c>
      <c r="N97" s="38">
        <f>E97*源泉徴収税額表!E97</f>
        <v>0</v>
      </c>
      <c r="O97" s="38">
        <f>F97*源泉徴収税額表!F97</f>
        <v>0</v>
      </c>
      <c r="P97" s="38">
        <f>G97*源泉徴収税額表!G97</f>
        <v>0</v>
      </c>
      <c r="Q97" s="38">
        <f>H97*源泉徴収税額表!H97</f>
        <v>0</v>
      </c>
      <c r="R97" s="38">
        <f>I97*源泉徴収税額表!I97</f>
        <v>0</v>
      </c>
      <c r="S97" s="38">
        <f>J97*源泉徴収税額表!J97</f>
        <v>0</v>
      </c>
      <c r="T97" s="38">
        <f>K97*源泉徴収税額表!K97</f>
        <v>0</v>
      </c>
    </row>
    <row r="98" spans="1:20" s="10" customFormat="1">
      <c r="A98" s="36">
        <v>75</v>
      </c>
      <c r="B98" s="37">
        <v>227000</v>
      </c>
      <c r="C98" s="38">
        <v>230000</v>
      </c>
      <c r="D98" s="38">
        <f>IF(AND(傷病手当金計算!$D$7=0,傷病手当金計算!$D$19&gt;=B98,傷病手当金計算!$D$19&lt;C98),1,0)</f>
        <v>0</v>
      </c>
      <c r="E98" s="38">
        <f>IF(AND(傷病手当金計算!$D$7=1,傷病手当金計算!$D$19&gt;=B98,傷病手当金計算!$D$19&lt;C98),1,0)</f>
        <v>0</v>
      </c>
      <c r="F98" s="38">
        <f>IF(AND(傷病手当金計算!$D$7=2,傷病手当金計算!$D$19&gt;=B98,傷病手当金計算!$D$19&lt;C98),1,0)</f>
        <v>0</v>
      </c>
      <c r="G98" s="38">
        <f>IF(AND(傷病手当金計算!$D$7=3,傷病手当金計算!$D$19&gt;=B98,傷病手当金計算!$D$19&lt;C98),1,0)</f>
        <v>0</v>
      </c>
      <c r="H98" s="38">
        <f>IF(AND(傷病手当金計算!$D$7=4,傷病手当金計算!$D$19&gt;=B98,傷病手当金計算!$D$19&lt;C98),1,0)</f>
        <v>0</v>
      </c>
      <c r="I98" s="38">
        <f>IF(AND(傷病手当金計算!$D$7=5,傷病手当金計算!$D$19&gt;=B98,傷病手当金計算!$D$19&lt;C98),1,0)</f>
        <v>0</v>
      </c>
      <c r="J98" s="38">
        <f>IF(AND(傷病手当金計算!$D$7=6,傷病手当金計算!$D$19&gt;=B98,傷病手当金計算!$D$19&lt;C98),1,0)</f>
        <v>0</v>
      </c>
      <c r="K98" s="38">
        <f>IF(AND(傷病手当金計算!$D$7=7,傷病手当金計算!$D$19&gt;=B98,傷病手当金計算!$D$19&lt;C98),1,0)</f>
        <v>0</v>
      </c>
      <c r="M98" s="38">
        <f>D98*源泉徴収税額表!D98</f>
        <v>0</v>
      </c>
      <c r="N98" s="38">
        <f>E98*源泉徴収税額表!E98</f>
        <v>0</v>
      </c>
      <c r="O98" s="38">
        <f>F98*源泉徴収税額表!F98</f>
        <v>0</v>
      </c>
      <c r="P98" s="38">
        <f>G98*源泉徴収税額表!G98</f>
        <v>0</v>
      </c>
      <c r="Q98" s="38">
        <f>H98*源泉徴収税額表!H98</f>
        <v>0</v>
      </c>
      <c r="R98" s="38">
        <f>I98*源泉徴収税額表!I98</f>
        <v>0</v>
      </c>
      <c r="S98" s="38">
        <f>J98*源泉徴収税額表!J98</f>
        <v>0</v>
      </c>
      <c r="T98" s="38">
        <f>K98*源泉徴収税額表!K98</f>
        <v>0</v>
      </c>
    </row>
    <row r="99" spans="1:20" s="10" customFormat="1">
      <c r="A99" s="36"/>
      <c r="B99" s="37"/>
      <c r="C99" s="38"/>
      <c r="D99" s="38"/>
      <c r="E99" s="38"/>
      <c r="F99" s="38"/>
      <c r="G99" s="38"/>
      <c r="H99" s="38"/>
      <c r="I99" s="38"/>
      <c r="J99" s="38"/>
      <c r="K99" s="38"/>
      <c r="M99" s="38">
        <f>D99*源泉徴収税額表!D99</f>
        <v>0</v>
      </c>
      <c r="N99" s="38">
        <f>E99*源泉徴収税額表!E99</f>
        <v>0</v>
      </c>
      <c r="O99" s="38">
        <f>F99*源泉徴収税額表!F99</f>
        <v>0</v>
      </c>
      <c r="P99" s="38">
        <f>G99*源泉徴収税額表!G99</f>
        <v>0</v>
      </c>
      <c r="Q99" s="38">
        <f>H99*源泉徴収税額表!H99</f>
        <v>0</v>
      </c>
      <c r="R99" s="38">
        <f>I99*源泉徴収税額表!I99</f>
        <v>0</v>
      </c>
      <c r="S99" s="38">
        <f>J99*源泉徴収税額表!J99</f>
        <v>0</v>
      </c>
      <c r="T99" s="38">
        <f>K99*源泉徴収税額表!K99</f>
        <v>0</v>
      </c>
    </row>
    <row r="100" spans="1:20" s="10" customFormat="1">
      <c r="A100" s="36">
        <v>76</v>
      </c>
      <c r="B100" s="37">
        <v>230000</v>
      </c>
      <c r="C100" s="38">
        <v>233000</v>
      </c>
      <c r="D100" s="38">
        <f>IF(AND(傷病手当金計算!$D$7=0,傷病手当金計算!$D$19&gt;=B100,傷病手当金計算!$D$19&lt;C100),1,0)</f>
        <v>0</v>
      </c>
      <c r="E100" s="38">
        <f>IF(AND(傷病手当金計算!$D$7=1,傷病手当金計算!$D$19&gt;=B100,傷病手当金計算!$D$19&lt;C100),1,0)</f>
        <v>0</v>
      </c>
      <c r="F100" s="38">
        <f>IF(AND(傷病手当金計算!$D$7=2,傷病手当金計算!$D$19&gt;=B100,傷病手当金計算!$D$19&lt;C100),1,0)</f>
        <v>0</v>
      </c>
      <c r="G100" s="38">
        <f>IF(AND(傷病手当金計算!$D$7=3,傷病手当金計算!$D$19&gt;=B100,傷病手当金計算!$D$19&lt;C100),1,0)</f>
        <v>0</v>
      </c>
      <c r="H100" s="38">
        <f>IF(AND(傷病手当金計算!$D$7=4,傷病手当金計算!$D$19&gt;=B100,傷病手当金計算!$D$19&lt;C100),1,0)</f>
        <v>0</v>
      </c>
      <c r="I100" s="38">
        <f>IF(AND(傷病手当金計算!$D$7=5,傷病手当金計算!$D$19&gt;=B100,傷病手当金計算!$D$19&lt;C100),1,0)</f>
        <v>0</v>
      </c>
      <c r="J100" s="38">
        <f>IF(AND(傷病手当金計算!$D$7=6,傷病手当金計算!$D$19&gt;=B100,傷病手当金計算!$D$19&lt;C100),1,0)</f>
        <v>0</v>
      </c>
      <c r="K100" s="38">
        <f>IF(AND(傷病手当金計算!$D$7=7,傷病手当金計算!$D$19&gt;=B100,傷病手当金計算!$D$19&lt;C100),1,0)</f>
        <v>0</v>
      </c>
      <c r="M100" s="38">
        <f>D100*源泉徴収税額表!D100</f>
        <v>0</v>
      </c>
      <c r="N100" s="38">
        <f>E100*源泉徴収税額表!E100</f>
        <v>0</v>
      </c>
      <c r="O100" s="38">
        <f>F100*源泉徴収税額表!F100</f>
        <v>0</v>
      </c>
      <c r="P100" s="38">
        <f>G100*源泉徴収税額表!G100</f>
        <v>0</v>
      </c>
      <c r="Q100" s="38">
        <f>H100*源泉徴収税額表!H100</f>
        <v>0</v>
      </c>
      <c r="R100" s="38">
        <f>I100*源泉徴収税額表!I100</f>
        <v>0</v>
      </c>
      <c r="S100" s="38">
        <f>J100*源泉徴収税額表!J100</f>
        <v>0</v>
      </c>
      <c r="T100" s="38">
        <f>K100*源泉徴収税額表!K100</f>
        <v>0</v>
      </c>
    </row>
    <row r="101" spans="1:20" s="10" customFormat="1">
      <c r="A101" s="36">
        <v>77</v>
      </c>
      <c r="B101" s="37">
        <v>233000</v>
      </c>
      <c r="C101" s="38">
        <v>236000</v>
      </c>
      <c r="D101" s="38">
        <f>IF(AND(傷病手当金計算!$D$7=0,傷病手当金計算!$D$19&gt;=B101,傷病手当金計算!$D$19&lt;C101),1,0)</f>
        <v>0</v>
      </c>
      <c r="E101" s="38">
        <f>IF(AND(傷病手当金計算!$D$7=1,傷病手当金計算!$D$19&gt;=B101,傷病手当金計算!$D$19&lt;C101),1,0)</f>
        <v>0</v>
      </c>
      <c r="F101" s="38">
        <f>IF(AND(傷病手当金計算!$D$7=2,傷病手当金計算!$D$19&gt;=B101,傷病手当金計算!$D$19&lt;C101),1,0)</f>
        <v>0</v>
      </c>
      <c r="G101" s="38">
        <f>IF(AND(傷病手当金計算!$D$7=3,傷病手当金計算!$D$19&gt;=B101,傷病手当金計算!$D$19&lt;C101),1,0)</f>
        <v>0</v>
      </c>
      <c r="H101" s="38">
        <f>IF(AND(傷病手当金計算!$D$7=4,傷病手当金計算!$D$19&gt;=B101,傷病手当金計算!$D$19&lt;C101),1,0)</f>
        <v>0</v>
      </c>
      <c r="I101" s="38">
        <f>IF(AND(傷病手当金計算!$D$7=5,傷病手当金計算!$D$19&gt;=B101,傷病手当金計算!$D$19&lt;C101),1,0)</f>
        <v>0</v>
      </c>
      <c r="J101" s="38">
        <f>IF(AND(傷病手当金計算!$D$7=6,傷病手当金計算!$D$19&gt;=B101,傷病手当金計算!$D$19&lt;C101),1,0)</f>
        <v>0</v>
      </c>
      <c r="K101" s="38">
        <f>IF(AND(傷病手当金計算!$D$7=7,傷病手当金計算!$D$19&gt;=B101,傷病手当金計算!$D$19&lt;C101),1,0)</f>
        <v>0</v>
      </c>
      <c r="M101" s="38">
        <f>D101*源泉徴収税額表!D101</f>
        <v>0</v>
      </c>
      <c r="N101" s="38">
        <f>E101*源泉徴収税額表!E101</f>
        <v>0</v>
      </c>
      <c r="O101" s="38">
        <f>F101*源泉徴収税額表!F101</f>
        <v>0</v>
      </c>
      <c r="P101" s="38">
        <f>G101*源泉徴収税額表!G101</f>
        <v>0</v>
      </c>
      <c r="Q101" s="38">
        <f>H101*源泉徴収税額表!H101</f>
        <v>0</v>
      </c>
      <c r="R101" s="38">
        <f>I101*源泉徴収税額表!I101</f>
        <v>0</v>
      </c>
      <c r="S101" s="38">
        <f>J101*源泉徴収税額表!J101</f>
        <v>0</v>
      </c>
      <c r="T101" s="38">
        <f>K101*源泉徴収税額表!K101</f>
        <v>0</v>
      </c>
    </row>
    <row r="102" spans="1:20" s="10" customFormat="1">
      <c r="A102" s="36">
        <v>78</v>
      </c>
      <c r="B102" s="37">
        <v>236000</v>
      </c>
      <c r="C102" s="38">
        <v>239000</v>
      </c>
      <c r="D102" s="38">
        <f>IF(AND(傷病手当金計算!$D$7=0,傷病手当金計算!$D$19&gt;=B102,傷病手当金計算!$D$19&lt;C102),1,0)</f>
        <v>0</v>
      </c>
      <c r="E102" s="38">
        <f>IF(AND(傷病手当金計算!$D$7=1,傷病手当金計算!$D$19&gt;=B102,傷病手当金計算!$D$19&lt;C102),1,0)</f>
        <v>0</v>
      </c>
      <c r="F102" s="38">
        <f>IF(AND(傷病手当金計算!$D$7=2,傷病手当金計算!$D$19&gt;=B102,傷病手当金計算!$D$19&lt;C102),1,0)</f>
        <v>0</v>
      </c>
      <c r="G102" s="38">
        <f>IF(AND(傷病手当金計算!$D$7=3,傷病手当金計算!$D$19&gt;=B102,傷病手当金計算!$D$19&lt;C102),1,0)</f>
        <v>0</v>
      </c>
      <c r="H102" s="38">
        <f>IF(AND(傷病手当金計算!$D$7=4,傷病手当金計算!$D$19&gt;=B102,傷病手当金計算!$D$19&lt;C102),1,0)</f>
        <v>0</v>
      </c>
      <c r="I102" s="38">
        <f>IF(AND(傷病手当金計算!$D$7=5,傷病手当金計算!$D$19&gt;=B102,傷病手当金計算!$D$19&lt;C102),1,0)</f>
        <v>0</v>
      </c>
      <c r="J102" s="38">
        <f>IF(AND(傷病手当金計算!$D$7=6,傷病手当金計算!$D$19&gt;=B102,傷病手当金計算!$D$19&lt;C102),1,0)</f>
        <v>0</v>
      </c>
      <c r="K102" s="38">
        <f>IF(AND(傷病手当金計算!$D$7=7,傷病手当金計算!$D$19&gt;=B102,傷病手当金計算!$D$19&lt;C102),1,0)</f>
        <v>0</v>
      </c>
      <c r="M102" s="38">
        <f>D102*源泉徴収税額表!D102</f>
        <v>0</v>
      </c>
      <c r="N102" s="38">
        <f>E102*源泉徴収税額表!E102</f>
        <v>0</v>
      </c>
      <c r="O102" s="38">
        <f>F102*源泉徴収税額表!F102</f>
        <v>0</v>
      </c>
      <c r="P102" s="38">
        <f>G102*源泉徴収税額表!G102</f>
        <v>0</v>
      </c>
      <c r="Q102" s="38">
        <f>H102*源泉徴収税額表!H102</f>
        <v>0</v>
      </c>
      <c r="R102" s="38">
        <f>I102*源泉徴収税額表!I102</f>
        <v>0</v>
      </c>
      <c r="S102" s="38">
        <f>J102*源泉徴収税額表!J102</f>
        <v>0</v>
      </c>
      <c r="T102" s="38">
        <f>K102*源泉徴収税額表!K102</f>
        <v>0</v>
      </c>
    </row>
    <row r="103" spans="1:20" s="10" customFormat="1">
      <c r="A103" s="36">
        <v>79</v>
      </c>
      <c r="B103" s="37">
        <v>239000</v>
      </c>
      <c r="C103" s="38">
        <v>242000</v>
      </c>
      <c r="D103" s="38">
        <f>IF(AND(傷病手当金計算!$D$7=0,傷病手当金計算!$D$19&gt;=B103,傷病手当金計算!$D$19&lt;C103),1,0)</f>
        <v>0</v>
      </c>
      <c r="E103" s="38">
        <f>IF(AND(傷病手当金計算!$D$7=1,傷病手当金計算!$D$19&gt;=B103,傷病手当金計算!$D$19&lt;C103),1,0)</f>
        <v>0</v>
      </c>
      <c r="F103" s="38">
        <f>IF(AND(傷病手当金計算!$D$7=2,傷病手当金計算!$D$19&gt;=B103,傷病手当金計算!$D$19&lt;C103),1,0)</f>
        <v>0</v>
      </c>
      <c r="G103" s="38">
        <f>IF(AND(傷病手当金計算!$D$7=3,傷病手当金計算!$D$19&gt;=B103,傷病手当金計算!$D$19&lt;C103),1,0)</f>
        <v>0</v>
      </c>
      <c r="H103" s="38">
        <f>IF(AND(傷病手当金計算!$D$7=4,傷病手当金計算!$D$19&gt;=B103,傷病手当金計算!$D$19&lt;C103),1,0)</f>
        <v>0</v>
      </c>
      <c r="I103" s="38">
        <f>IF(AND(傷病手当金計算!$D$7=5,傷病手当金計算!$D$19&gt;=B103,傷病手当金計算!$D$19&lt;C103),1,0)</f>
        <v>0</v>
      </c>
      <c r="J103" s="38">
        <f>IF(AND(傷病手当金計算!$D$7=6,傷病手当金計算!$D$19&gt;=B103,傷病手当金計算!$D$19&lt;C103),1,0)</f>
        <v>0</v>
      </c>
      <c r="K103" s="38">
        <f>IF(AND(傷病手当金計算!$D$7=7,傷病手当金計算!$D$19&gt;=B103,傷病手当金計算!$D$19&lt;C103),1,0)</f>
        <v>0</v>
      </c>
      <c r="M103" s="38">
        <f>D103*源泉徴収税額表!D103</f>
        <v>0</v>
      </c>
      <c r="N103" s="38">
        <f>E103*源泉徴収税額表!E103</f>
        <v>0</v>
      </c>
      <c r="O103" s="38">
        <f>F103*源泉徴収税額表!F103</f>
        <v>0</v>
      </c>
      <c r="P103" s="38">
        <f>G103*源泉徴収税額表!G103</f>
        <v>0</v>
      </c>
      <c r="Q103" s="38">
        <f>H103*源泉徴収税額表!H103</f>
        <v>0</v>
      </c>
      <c r="R103" s="38">
        <f>I103*源泉徴収税額表!I103</f>
        <v>0</v>
      </c>
      <c r="S103" s="38">
        <f>J103*源泉徴収税額表!J103</f>
        <v>0</v>
      </c>
      <c r="T103" s="38">
        <f>K103*源泉徴収税額表!K103</f>
        <v>0</v>
      </c>
    </row>
    <row r="104" spans="1:20" s="10" customFormat="1">
      <c r="A104" s="36">
        <v>80</v>
      </c>
      <c r="B104" s="37">
        <v>242000</v>
      </c>
      <c r="C104" s="38">
        <v>245000</v>
      </c>
      <c r="D104" s="38">
        <f>IF(AND(傷病手当金計算!$D$7=0,傷病手当金計算!$D$19&gt;=B104,傷病手当金計算!$D$19&lt;C104),1,0)</f>
        <v>0</v>
      </c>
      <c r="E104" s="38">
        <f>IF(AND(傷病手当金計算!$D$7=1,傷病手当金計算!$D$19&gt;=B104,傷病手当金計算!$D$19&lt;C104),1,0)</f>
        <v>0</v>
      </c>
      <c r="F104" s="38">
        <f>IF(AND(傷病手当金計算!$D$7=2,傷病手当金計算!$D$19&gt;=B104,傷病手当金計算!$D$19&lt;C104),1,0)</f>
        <v>0</v>
      </c>
      <c r="G104" s="38">
        <f>IF(AND(傷病手当金計算!$D$7=3,傷病手当金計算!$D$19&gt;=B104,傷病手当金計算!$D$19&lt;C104),1,0)</f>
        <v>0</v>
      </c>
      <c r="H104" s="38">
        <f>IF(AND(傷病手当金計算!$D$7=4,傷病手当金計算!$D$19&gt;=B104,傷病手当金計算!$D$19&lt;C104),1,0)</f>
        <v>0</v>
      </c>
      <c r="I104" s="38">
        <f>IF(AND(傷病手当金計算!$D$7=5,傷病手当金計算!$D$19&gt;=B104,傷病手当金計算!$D$19&lt;C104),1,0)</f>
        <v>0</v>
      </c>
      <c r="J104" s="38">
        <f>IF(AND(傷病手当金計算!$D$7=6,傷病手当金計算!$D$19&gt;=B104,傷病手当金計算!$D$19&lt;C104),1,0)</f>
        <v>0</v>
      </c>
      <c r="K104" s="38">
        <f>IF(AND(傷病手当金計算!$D$7=7,傷病手当金計算!$D$19&gt;=B104,傷病手当金計算!$D$19&lt;C104),1,0)</f>
        <v>0</v>
      </c>
      <c r="M104" s="38">
        <f>D104*源泉徴収税額表!D104</f>
        <v>0</v>
      </c>
      <c r="N104" s="38">
        <f>E104*源泉徴収税額表!E104</f>
        <v>0</v>
      </c>
      <c r="O104" s="38">
        <f>F104*源泉徴収税額表!F104</f>
        <v>0</v>
      </c>
      <c r="P104" s="38">
        <f>G104*源泉徴収税額表!G104</f>
        <v>0</v>
      </c>
      <c r="Q104" s="38">
        <f>H104*源泉徴収税額表!H104</f>
        <v>0</v>
      </c>
      <c r="R104" s="38">
        <f>I104*源泉徴収税額表!I104</f>
        <v>0</v>
      </c>
      <c r="S104" s="38">
        <f>J104*源泉徴収税額表!J104</f>
        <v>0</v>
      </c>
      <c r="T104" s="38">
        <f>K104*源泉徴収税額表!K104</f>
        <v>0</v>
      </c>
    </row>
    <row r="105" spans="1:20" s="10" customFormat="1">
      <c r="A105" s="36"/>
      <c r="B105" s="37"/>
      <c r="C105" s="38"/>
      <c r="D105" s="38"/>
      <c r="E105" s="38"/>
      <c r="F105" s="38"/>
      <c r="G105" s="38"/>
      <c r="H105" s="38"/>
      <c r="I105" s="38"/>
      <c r="J105" s="38"/>
      <c r="K105" s="38"/>
      <c r="M105" s="38">
        <f>D105*源泉徴収税額表!D105</f>
        <v>0</v>
      </c>
      <c r="N105" s="38">
        <f>E105*源泉徴収税額表!E105</f>
        <v>0</v>
      </c>
      <c r="O105" s="38">
        <f>F105*源泉徴収税額表!F105</f>
        <v>0</v>
      </c>
      <c r="P105" s="38">
        <f>G105*源泉徴収税額表!G105</f>
        <v>0</v>
      </c>
      <c r="Q105" s="38">
        <f>H105*源泉徴収税額表!H105</f>
        <v>0</v>
      </c>
      <c r="R105" s="38">
        <f>I105*源泉徴収税額表!I105</f>
        <v>0</v>
      </c>
      <c r="S105" s="38">
        <f>J105*源泉徴収税額表!J105</f>
        <v>0</v>
      </c>
      <c r="T105" s="38">
        <f>K105*源泉徴収税額表!K105</f>
        <v>0</v>
      </c>
    </row>
    <row r="106" spans="1:20" s="10" customFormat="1">
      <c r="A106" s="36">
        <v>81</v>
      </c>
      <c r="B106" s="37">
        <v>245000</v>
      </c>
      <c r="C106" s="38">
        <v>248000</v>
      </c>
      <c r="D106" s="38">
        <f>IF(AND(傷病手当金計算!$D$7=0,傷病手当金計算!$D$19&gt;=B106,傷病手当金計算!$D$19&lt;C106),1,0)</f>
        <v>0</v>
      </c>
      <c r="E106" s="38">
        <f>IF(AND(傷病手当金計算!$D$7=1,傷病手当金計算!$D$19&gt;=B106,傷病手当金計算!$D$19&lt;C106),1,0)</f>
        <v>0</v>
      </c>
      <c r="F106" s="38">
        <f>IF(AND(傷病手当金計算!$D$7=2,傷病手当金計算!$D$19&gt;=B106,傷病手当金計算!$D$19&lt;C106),1,0)</f>
        <v>0</v>
      </c>
      <c r="G106" s="38">
        <f>IF(AND(傷病手当金計算!$D$7=3,傷病手当金計算!$D$19&gt;=B106,傷病手当金計算!$D$19&lt;C106),1,0)</f>
        <v>0</v>
      </c>
      <c r="H106" s="38">
        <f>IF(AND(傷病手当金計算!$D$7=4,傷病手当金計算!$D$19&gt;=B106,傷病手当金計算!$D$19&lt;C106),1,0)</f>
        <v>0</v>
      </c>
      <c r="I106" s="38">
        <f>IF(AND(傷病手当金計算!$D$7=5,傷病手当金計算!$D$19&gt;=B106,傷病手当金計算!$D$19&lt;C106),1,0)</f>
        <v>0</v>
      </c>
      <c r="J106" s="38">
        <f>IF(AND(傷病手当金計算!$D$7=6,傷病手当金計算!$D$19&gt;=B106,傷病手当金計算!$D$19&lt;C106),1,0)</f>
        <v>0</v>
      </c>
      <c r="K106" s="38">
        <f>IF(AND(傷病手当金計算!$D$7=7,傷病手当金計算!$D$19&gt;=B106,傷病手当金計算!$D$19&lt;C106),1,0)</f>
        <v>0</v>
      </c>
      <c r="M106" s="38">
        <f>D106*源泉徴収税額表!D106</f>
        <v>0</v>
      </c>
      <c r="N106" s="38">
        <f>E106*源泉徴収税額表!E106</f>
        <v>0</v>
      </c>
      <c r="O106" s="38">
        <f>F106*源泉徴収税額表!F106</f>
        <v>0</v>
      </c>
      <c r="P106" s="38">
        <f>G106*源泉徴収税額表!G106</f>
        <v>0</v>
      </c>
      <c r="Q106" s="38">
        <f>H106*源泉徴収税額表!H106</f>
        <v>0</v>
      </c>
      <c r="R106" s="38">
        <f>I106*源泉徴収税額表!I106</f>
        <v>0</v>
      </c>
      <c r="S106" s="38">
        <f>J106*源泉徴収税額表!J106</f>
        <v>0</v>
      </c>
      <c r="T106" s="38">
        <f>K106*源泉徴収税額表!K106</f>
        <v>0</v>
      </c>
    </row>
    <row r="107" spans="1:20" s="10" customFormat="1">
      <c r="A107" s="36">
        <v>82</v>
      </c>
      <c r="B107" s="37">
        <v>248000</v>
      </c>
      <c r="C107" s="38">
        <v>251000</v>
      </c>
      <c r="D107" s="38">
        <f>IF(AND(傷病手当金計算!$D$7=0,傷病手当金計算!$D$19&gt;=B107,傷病手当金計算!$D$19&lt;C107),1,0)</f>
        <v>0</v>
      </c>
      <c r="E107" s="38">
        <f>IF(AND(傷病手当金計算!$D$7=1,傷病手当金計算!$D$19&gt;=B107,傷病手当金計算!$D$19&lt;C107),1,0)</f>
        <v>0</v>
      </c>
      <c r="F107" s="38">
        <f>IF(AND(傷病手当金計算!$D$7=2,傷病手当金計算!$D$19&gt;=B107,傷病手当金計算!$D$19&lt;C107),1,0)</f>
        <v>0</v>
      </c>
      <c r="G107" s="38">
        <f>IF(AND(傷病手当金計算!$D$7=3,傷病手当金計算!$D$19&gt;=B107,傷病手当金計算!$D$19&lt;C107),1,0)</f>
        <v>0</v>
      </c>
      <c r="H107" s="38">
        <f>IF(AND(傷病手当金計算!$D$7=4,傷病手当金計算!$D$19&gt;=B107,傷病手当金計算!$D$19&lt;C107),1,0)</f>
        <v>0</v>
      </c>
      <c r="I107" s="38">
        <f>IF(AND(傷病手当金計算!$D$7=5,傷病手当金計算!$D$19&gt;=B107,傷病手当金計算!$D$19&lt;C107),1,0)</f>
        <v>0</v>
      </c>
      <c r="J107" s="38">
        <f>IF(AND(傷病手当金計算!$D$7=6,傷病手当金計算!$D$19&gt;=B107,傷病手当金計算!$D$19&lt;C107),1,0)</f>
        <v>0</v>
      </c>
      <c r="K107" s="38">
        <f>IF(AND(傷病手当金計算!$D$7=7,傷病手当金計算!$D$19&gt;=B107,傷病手当金計算!$D$19&lt;C107),1,0)</f>
        <v>0</v>
      </c>
      <c r="M107" s="38">
        <f>D107*源泉徴収税額表!D107</f>
        <v>0</v>
      </c>
      <c r="N107" s="38">
        <f>E107*源泉徴収税額表!E107</f>
        <v>0</v>
      </c>
      <c r="O107" s="38">
        <f>F107*源泉徴収税額表!F107</f>
        <v>0</v>
      </c>
      <c r="P107" s="38">
        <f>G107*源泉徴収税額表!G107</f>
        <v>0</v>
      </c>
      <c r="Q107" s="38">
        <f>H107*源泉徴収税額表!H107</f>
        <v>0</v>
      </c>
      <c r="R107" s="38">
        <f>I107*源泉徴収税額表!I107</f>
        <v>0</v>
      </c>
      <c r="S107" s="38">
        <f>J107*源泉徴収税額表!J107</f>
        <v>0</v>
      </c>
      <c r="T107" s="38">
        <f>K107*源泉徴収税額表!K107</f>
        <v>0</v>
      </c>
    </row>
    <row r="108" spans="1:20" s="10" customFormat="1">
      <c r="A108" s="36">
        <v>83</v>
      </c>
      <c r="B108" s="37">
        <v>251000</v>
      </c>
      <c r="C108" s="38">
        <v>254000</v>
      </c>
      <c r="D108" s="38">
        <f>IF(AND(傷病手当金計算!$D$7=0,傷病手当金計算!$D$19&gt;=B108,傷病手当金計算!$D$19&lt;C108),1,0)</f>
        <v>0</v>
      </c>
      <c r="E108" s="38">
        <f>IF(AND(傷病手当金計算!$D$7=1,傷病手当金計算!$D$19&gt;=B108,傷病手当金計算!$D$19&lt;C108),1,0)</f>
        <v>0</v>
      </c>
      <c r="F108" s="38">
        <f>IF(AND(傷病手当金計算!$D$7=2,傷病手当金計算!$D$19&gt;=B108,傷病手当金計算!$D$19&lt;C108),1,0)</f>
        <v>0</v>
      </c>
      <c r="G108" s="38">
        <f>IF(AND(傷病手当金計算!$D$7=3,傷病手当金計算!$D$19&gt;=B108,傷病手当金計算!$D$19&lt;C108),1,0)</f>
        <v>0</v>
      </c>
      <c r="H108" s="38">
        <f>IF(AND(傷病手当金計算!$D$7=4,傷病手当金計算!$D$19&gt;=B108,傷病手当金計算!$D$19&lt;C108),1,0)</f>
        <v>0</v>
      </c>
      <c r="I108" s="38">
        <f>IF(AND(傷病手当金計算!$D$7=5,傷病手当金計算!$D$19&gt;=B108,傷病手当金計算!$D$19&lt;C108),1,0)</f>
        <v>0</v>
      </c>
      <c r="J108" s="38">
        <f>IF(AND(傷病手当金計算!$D$7=6,傷病手当金計算!$D$19&gt;=B108,傷病手当金計算!$D$19&lt;C108),1,0)</f>
        <v>0</v>
      </c>
      <c r="K108" s="38">
        <f>IF(AND(傷病手当金計算!$D$7=7,傷病手当金計算!$D$19&gt;=B108,傷病手当金計算!$D$19&lt;C108),1,0)</f>
        <v>0</v>
      </c>
      <c r="M108" s="38">
        <f>D108*源泉徴収税額表!D108</f>
        <v>0</v>
      </c>
      <c r="N108" s="38">
        <f>E108*源泉徴収税額表!E108</f>
        <v>0</v>
      </c>
      <c r="O108" s="38">
        <f>F108*源泉徴収税額表!F108</f>
        <v>0</v>
      </c>
      <c r="P108" s="38">
        <f>G108*源泉徴収税額表!G108</f>
        <v>0</v>
      </c>
      <c r="Q108" s="38">
        <f>H108*源泉徴収税額表!H108</f>
        <v>0</v>
      </c>
      <c r="R108" s="38">
        <f>I108*源泉徴収税額表!I108</f>
        <v>0</v>
      </c>
      <c r="S108" s="38">
        <f>J108*源泉徴収税額表!J108</f>
        <v>0</v>
      </c>
      <c r="T108" s="38">
        <f>K108*源泉徴収税額表!K108</f>
        <v>0</v>
      </c>
    </row>
    <row r="109" spans="1:20" s="10" customFormat="1">
      <c r="A109" s="36">
        <v>84</v>
      </c>
      <c r="B109" s="37">
        <v>254000</v>
      </c>
      <c r="C109" s="38">
        <v>257000</v>
      </c>
      <c r="D109" s="38">
        <f>IF(AND(傷病手当金計算!$D$7=0,傷病手当金計算!$D$19&gt;=B109,傷病手当金計算!$D$19&lt;C109),1,0)</f>
        <v>0</v>
      </c>
      <c r="E109" s="38">
        <f>IF(AND(傷病手当金計算!$D$7=1,傷病手当金計算!$D$19&gt;=B109,傷病手当金計算!$D$19&lt;C109),1,0)</f>
        <v>0</v>
      </c>
      <c r="F109" s="38">
        <f>IF(AND(傷病手当金計算!$D$7=2,傷病手当金計算!$D$19&gt;=B109,傷病手当金計算!$D$19&lt;C109),1,0)</f>
        <v>0</v>
      </c>
      <c r="G109" s="38">
        <f>IF(AND(傷病手当金計算!$D$7=3,傷病手当金計算!$D$19&gt;=B109,傷病手当金計算!$D$19&lt;C109),1,0)</f>
        <v>0</v>
      </c>
      <c r="H109" s="38">
        <f>IF(AND(傷病手当金計算!$D$7=4,傷病手当金計算!$D$19&gt;=B109,傷病手当金計算!$D$19&lt;C109),1,0)</f>
        <v>0</v>
      </c>
      <c r="I109" s="38">
        <f>IF(AND(傷病手当金計算!$D$7=5,傷病手当金計算!$D$19&gt;=B109,傷病手当金計算!$D$19&lt;C109),1,0)</f>
        <v>0</v>
      </c>
      <c r="J109" s="38">
        <f>IF(AND(傷病手当金計算!$D$7=6,傷病手当金計算!$D$19&gt;=B109,傷病手当金計算!$D$19&lt;C109),1,0)</f>
        <v>0</v>
      </c>
      <c r="K109" s="38">
        <f>IF(AND(傷病手当金計算!$D$7=7,傷病手当金計算!$D$19&gt;=B109,傷病手当金計算!$D$19&lt;C109),1,0)</f>
        <v>0</v>
      </c>
      <c r="M109" s="38">
        <f>D109*源泉徴収税額表!D109</f>
        <v>0</v>
      </c>
      <c r="N109" s="38">
        <f>E109*源泉徴収税額表!E109</f>
        <v>0</v>
      </c>
      <c r="O109" s="38">
        <f>F109*源泉徴収税額表!F109</f>
        <v>0</v>
      </c>
      <c r="P109" s="38">
        <f>G109*源泉徴収税額表!G109</f>
        <v>0</v>
      </c>
      <c r="Q109" s="38">
        <f>H109*源泉徴収税額表!H109</f>
        <v>0</v>
      </c>
      <c r="R109" s="38">
        <f>I109*源泉徴収税額表!I109</f>
        <v>0</v>
      </c>
      <c r="S109" s="38">
        <f>J109*源泉徴収税額表!J109</f>
        <v>0</v>
      </c>
      <c r="T109" s="38">
        <f>K109*源泉徴収税額表!K109</f>
        <v>0</v>
      </c>
    </row>
    <row r="110" spans="1:20" s="10" customFormat="1">
      <c r="A110" s="36">
        <v>85</v>
      </c>
      <c r="B110" s="37">
        <v>257000</v>
      </c>
      <c r="C110" s="38">
        <v>260000</v>
      </c>
      <c r="D110" s="38">
        <f>IF(AND(傷病手当金計算!$D$7=0,傷病手当金計算!$D$19&gt;=B110,傷病手当金計算!$D$19&lt;C110),1,0)</f>
        <v>0</v>
      </c>
      <c r="E110" s="38">
        <f>IF(AND(傷病手当金計算!$D$7=1,傷病手当金計算!$D$19&gt;=B110,傷病手当金計算!$D$19&lt;C110),1,0)</f>
        <v>0</v>
      </c>
      <c r="F110" s="38">
        <f>IF(AND(傷病手当金計算!$D$7=2,傷病手当金計算!$D$19&gt;=B110,傷病手当金計算!$D$19&lt;C110),1,0)</f>
        <v>0</v>
      </c>
      <c r="G110" s="38">
        <f>IF(AND(傷病手当金計算!$D$7=3,傷病手当金計算!$D$19&gt;=B110,傷病手当金計算!$D$19&lt;C110),1,0)</f>
        <v>0</v>
      </c>
      <c r="H110" s="38">
        <f>IF(AND(傷病手当金計算!$D$7=4,傷病手当金計算!$D$19&gt;=B110,傷病手当金計算!$D$19&lt;C110),1,0)</f>
        <v>0</v>
      </c>
      <c r="I110" s="38">
        <f>IF(AND(傷病手当金計算!$D$7=5,傷病手当金計算!$D$19&gt;=B110,傷病手当金計算!$D$19&lt;C110),1,0)</f>
        <v>0</v>
      </c>
      <c r="J110" s="38">
        <f>IF(AND(傷病手当金計算!$D$7=6,傷病手当金計算!$D$19&gt;=B110,傷病手当金計算!$D$19&lt;C110),1,0)</f>
        <v>0</v>
      </c>
      <c r="K110" s="38">
        <f>IF(AND(傷病手当金計算!$D$7=7,傷病手当金計算!$D$19&gt;=B110,傷病手当金計算!$D$19&lt;C110),1,0)</f>
        <v>0</v>
      </c>
      <c r="M110" s="38">
        <f>D110*源泉徴収税額表!D110</f>
        <v>0</v>
      </c>
      <c r="N110" s="38">
        <f>E110*源泉徴収税額表!E110</f>
        <v>0</v>
      </c>
      <c r="O110" s="38">
        <f>F110*源泉徴収税額表!F110</f>
        <v>0</v>
      </c>
      <c r="P110" s="38">
        <f>G110*源泉徴収税額表!G110</f>
        <v>0</v>
      </c>
      <c r="Q110" s="38">
        <f>H110*源泉徴収税額表!H110</f>
        <v>0</v>
      </c>
      <c r="R110" s="38">
        <f>I110*源泉徴収税額表!I110</f>
        <v>0</v>
      </c>
      <c r="S110" s="38">
        <f>J110*源泉徴収税額表!J110</f>
        <v>0</v>
      </c>
      <c r="T110" s="38">
        <f>K110*源泉徴収税額表!K110</f>
        <v>0</v>
      </c>
    </row>
    <row r="111" spans="1:20" s="10" customFormat="1">
      <c r="A111" s="36"/>
      <c r="B111" s="37"/>
      <c r="C111" s="38"/>
      <c r="D111" s="38"/>
      <c r="E111" s="38"/>
      <c r="F111" s="38"/>
      <c r="G111" s="38"/>
      <c r="H111" s="38"/>
      <c r="I111" s="38"/>
      <c r="J111" s="38"/>
      <c r="K111" s="38"/>
      <c r="M111" s="38">
        <f>D111*源泉徴収税額表!D111</f>
        <v>0</v>
      </c>
      <c r="N111" s="38">
        <f>E111*源泉徴収税額表!E111</f>
        <v>0</v>
      </c>
      <c r="O111" s="38">
        <f>F111*源泉徴収税額表!F111</f>
        <v>0</v>
      </c>
      <c r="P111" s="38">
        <f>G111*源泉徴収税額表!G111</f>
        <v>0</v>
      </c>
      <c r="Q111" s="38">
        <f>H111*源泉徴収税額表!H111</f>
        <v>0</v>
      </c>
      <c r="R111" s="38">
        <f>I111*源泉徴収税額表!I111</f>
        <v>0</v>
      </c>
      <c r="S111" s="38">
        <f>J111*源泉徴収税額表!J111</f>
        <v>0</v>
      </c>
      <c r="T111" s="38">
        <f>K111*源泉徴収税額表!K111</f>
        <v>0</v>
      </c>
    </row>
    <row r="112" spans="1:20" s="10" customFormat="1">
      <c r="A112" s="36">
        <v>86</v>
      </c>
      <c r="B112" s="37">
        <v>260000</v>
      </c>
      <c r="C112" s="38">
        <v>263000</v>
      </c>
      <c r="D112" s="38">
        <f>IF(AND(傷病手当金計算!$D$7=0,傷病手当金計算!$D$19&gt;=B112,傷病手当金計算!$D$19&lt;C112),1,0)</f>
        <v>0</v>
      </c>
      <c r="E112" s="38">
        <f>IF(AND(傷病手当金計算!$D$7=1,傷病手当金計算!$D$19&gt;=B112,傷病手当金計算!$D$19&lt;C112),1,0)</f>
        <v>0</v>
      </c>
      <c r="F112" s="38">
        <f>IF(AND(傷病手当金計算!$D$7=2,傷病手当金計算!$D$19&gt;=B112,傷病手当金計算!$D$19&lt;C112),1,0)</f>
        <v>0</v>
      </c>
      <c r="G112" s="38">
        <f>IF(AND(傷病手当金計算!$D$7=3,傷病手当金計算!$D$19&gt;=B112,傷病手当金計算!$D$19&lt;C112),1,0)</f>
        <v>0</v>
      </c>
      <c r="H112" s="38">
        <f>IF(AND(傷病手当金計算!$D$7=4,傷病手当金計算!$D$19&gt;=B112,傷病手当金計算!$D$19&lt;C112),1,0)</f>
        <v>0</v>
      </c>
      <c r="I112" s="38">
        <f>IF(AND(傷病手当金計算!$D$7=5,傷病手当金計算!$D$19&gt;=B112,傷病手当金計算!$D$19&lt;C112),1,0)</f>
        <v>0</v>
      </c>
      <c r="J112" s="38">
        <f>IF(AND(傷病手当金計算!$D$7=6,傷病手当金計算!$D$19&gt;=B112,傷病手当金計算!$D$19&lt;C112),1,0)</f>
        <v>0</v>
      </c>
      <c r="K112" s="38">
        <f>IF(AND(傷病手当金計算!$D$7=7,傷病手当金計算!$D$19&gt;=B112,傷病手当金計算!$D$19&lt;C112),1,0)</f>
        <v>0</v>
      </c>
      <c r="M112" s="38">
        <f>D112*源泉徴収税額表!D112</f>
        <v>0</v>
      </c>
      <c r="N112" s="38">
        <f>E112*源泉徴収税額表!E112</f>
        <v>0</v>
      </c>
      <c r="O112" s="38">
        <f>F112*源泉徴収税額表!F112</f>
        <v>0</v>
      </c>
      <c r="P112" s="38">
        <f>G112*源泉徴収税額表!G112</f>
        <v>0</v>
      </c>
      <c r="Q112" s="38">
        <f>H112*源泉徴収税額表!H112</f>
        <v>0</v>
      </c>
      <c r="R112" s="38">
        <f>I112*源泉徴収税額表!I112</f>
        <v>0</v>
      </c>
      <c r="S112" s="38">
        <f>J112*源泉徴収税額表!J112</f>
        <v>0</v>
      </c>
      <c r="T112" s="38">
        <f>K112*源泉徴収税額表!K112</f>
        <v>0</v>
      </c>
    </row>
    <row r="113" spans="1:20" s="10" customFormat="1">
      <c r="A113" s="36">
        <v>87</v>
      </c>
      <c r="B113" s="37">
        <v>263000</v>
      </c>
      <c r="C113" s="38">
        <v>266000</v>
      </c>
      <c r="D113" s="38">
        <f>IF(AND(傷病手当金計算!$D$7=0,傷病手当金計算!$D$19&gt;=B113,傷病手当金計算!$D$19&lt;C113),1,0)</f>
        <v>0</v>
      </c>
      <c r="E113" s="38">
        <f>IF(AND(傷病手当金計算!$D$7=1,傷病手当金計算!$D$19&gt;=B113,傷病手当金計算!$D$19&lt;C113),1,0)</f>
        <v>0</v>
      </c>
      <c r="F113" s="38">
        <f>IF(AND(傷病手当金計算!$D$7=2,傷病手当金計算!$D$19&gt;=B113,傷病手当金計算!$D$19&lt;C113),1,0)</f>
        <v>0</v>
      </c>
      <c r="G113" s="38">
        <f>IF(AND(傷病手当金計算!$D$7=3,傷病手当金計算!$D$19&gt;=B113,傷病手当金計算!$D$19&lt;C113),1,0)</f>
        <v>0</v>
      </c>
      <c r="H113" s="38">
        <f>IF(AND(傷病手当金計算!$D$7=4,傷病手当金計算!$D$19&gt;=B113,傷病手当金計算!$D$19&lt;C113),1,0)</f>
        <v>0</v>
      </c>
      <c r="I113" s="38">
        <f>IF(AND(傷病手当金計算!$D$7=5,傷病手当金計算!$D$19&gt;=B113,傷病手当金計算!$D$19&lt;C113),1,0)</f>
        <v>0</v>
      </c>
      <c r="J113" s="38">
        <f>IF(AND(傷病手当金計算!$D$7=6,傷病手当金計算!$D$19&gt;=B113,傷病手当金計算!$D$19&lt;C113),1,0)</f>
        <v>0</v>
      </c>
      <c r="K113" s="38">
        <f>IF(AND(傷病手当金計算!$D$7=7,傷病手当金計算!$D$19&gt;=B113,傷病手当金計算!$D$19&lt;C113),1,0)</f>
        <v>0</v>
      </c>
      <c r="M113" s="38">
        <f>D113*源泉徴収税額表!D113</f>
        <v>0</v>
      </c>
      <c r="N113" s="38">
        <f>E113*源泉徴収税額表!E113</f>
        <v>0</v>
      </c>
      <c r="O113" s="38">
        <f>F113*源泉徴収税額表!F113</f>
        <v>0</v>
      </c>
      <c r="P113" s="38">
        <f>G113*源泉徴収税額表!G113</f>
        <v>0</v>
      </c>
      <c r="Q113" s="38">
        <f>H113*源泉徴収税額表!H113</f>
        <v>0</v>
      </c>
      <c r="R113" s="38">
        <f>I113*源泉徴収税額表!I113</f>
        <v>0</v>
      </c>
      <c r="S113" s="38">
        <f>J113*源泉徴収税額表!J113</f>
        <v>0</v>
      </c>
      <c r="T113" s="38">
        <f>K113*源泉徴収税額表!K113</f>
        <v>0</v>
      </c>
    </row>
    <row r="114" spans="1:20" s="10" customFormat="1">
      <c r="A114" s="36">
        <v>88</v>
      </c>
      <c r="B114" s="37">
        <v>266000</v>
      </c>
      <c r="C114" s="38">
        <v>269000</v>
      </c>
      <c r="D114" s="38">
        <f>IF(AND(傷病手当金計算!$D$7=0,傷病手当金計算!$D$19&gt;=B114,傷病手当金計算!$D$19&lt;C114),1,0)</f>
        <v>0</v>
      </c>
      <c r="E114" s="38">
        <f>IF(AND(傷病手当金計算!$D$7=1,傷病手当金計算!$D$19&gt;=B114,傷病手当金計算!$D$19&lt;C114),1,0)</f>
        <v>0</v>
      </c>
      <c r="F114" s="38">
        <f>IF(AND(傷病手当金計算!$D$7=2,傷病手当金計算!$D$19&gt;=B114,傷病手当金計算!$D$19&lt;C114),1,0)</f>
        <v>1</v>
      </c>
      <c r="G114" s="38">
        <f>IF(AND(傷病手当金計算!$D$7=3,傷病手当金計算!$D$19&gt;=B114,傷病手当金計算!$D$19&lt;C114),1,0)</f>
        <v>0</v>
      </c>
      <c r="H114" s="38">
        <f>IF(AND(傷病手当金計算!$D$7=4,傷病手当金計算!$D$19&gt;=B114,傷病手当金計算!$D$19&lt;C114),1,0)</f>
        <v>0</v>
      </c>
      <c r="I114" s="38">
        <f>IF(AND(傷病手当金計算!$D$7=5,傷病手当金計算!$D$19&gt;=B114,傷病手当金計算!$D$19&lt;C114),1,0)</f>
        <v>0</v>
      </c>
      <c r="J114" s="38">
        <f>IF(AND(傷病手当金計算!$D$7=6,傷病手当金計算!$D$19&gt;=B114,傷病手当金計算!$D$19&lt;C114),1,0)</f>
        <v>0</v>
      </c>
      <c r="K114" s="38">
        <f>IF(AND(傷病手当金計算!$D$7=7,傷病手当金計算!$D$19&gt;=B114,傷病手当金計算!$D$19&lt;C114),1,0)</f>
        <v>0</v>
      </c>
      <c r="M114" s="38">
        <f>D114*源泉徴収税額表!D114</f>
        <v>0</v>
      </c>
      <c r="N114" s="38">
        <f>E114*源泉徴収税額表!E114</f>
        <v>0</v>
      </c>
      <c r="O114" s="38">
        <f>F114*源泉徴収税額表!F114</f>
        <v>3940</v>
      </c>
      <c r="P114" s="38">
        <f>G114*源泉徴収税額表!G114</f>
        <v>0</v>
      </c>
      <c r="Q114" s="38">
        <f>H114*源泉徴収税額表!H114</f>
        <v>0</v>
      </c>
      <c r="R114" s="38">
        <f>I114*源泉徴収税額表!I114</f>
        <v>0</v>
      </c>
      <c r="S114" s="38">
        <f>J114*源泉徴収税額表!J114</f>
        <v>0</v>
      </c>
      <c r="T114" s="38">
        <f>K114*源泉徴収税額表!K114</f>
        <v>0</v>
      </c>
    </row>
    <row r="115" spans="1:20" s="10" customFormat="1">
      <c r="A115" s="36">
        <v>89</v>
      </c>
      <c r="B115" s="37">
        <v>269000</v>
      </c>
      <c r="C115" s="38">
        <v>272000</v>
      </c>
      <c r="D115" s="38">
        <f>IF(AND(傷病手当金計算!$D$7=0,傷病手当金計算!$D$19&gt;=B115,傷病手当金計算!$D$19&lt;C115),1,0)</f>
        <v>0</v>
      </c>
      <c r="E115" s="38">
        <f>IF(AND(傷病手当金計算!$D$7=1,傷病手当金計算!$D$19&gt;=B115,傷病手当金計算!$D$19&lt;C115),1,0)</f>
        <v>0</v>
      </c>
      <c r="F115" s="38">
        <f>IF(AND(傷病手当金計算!$D$7=2,傷病手当金計算!$D$19&gt;=B115,傷病手当金計算!$D$19&lt;C115),1,0)</f>
        <v>0</v>
      </c>
      <c r="G115" s="38">
        <f>IF(AND(傷病手当金計算!$D$7=3,傷病手当金計算!$D$19&gt;=B115,傷病手当金計算!$D$19&lt;C115),1,0)</f>
        <v>0</v>
      </c>
      <c r="H115" s="38">
        <f>IF(AND(傷病手当金計算!$D$7=4,傷病手当金計算!$D$19&gt;=B115,傷病手当金計算!$D$19&lt;C115),1,0)</f>
        <v>0</v>
      </c>
      <c r="I115" s="38">
        <f>IF(AND(傷病手当金計算!$D$7=5,傷病手当金計算!$D$19&gt;=B115,傷病手当金計算!$D$19&lt;C115),1,0)</f>
        <v>0</v>
      </c>
      <c r="J115" s="38">
        <f>IF(AND(傷病手当金計算!$D$7=6,傷病手当金計算!$D$19&gt;=B115,傷病手当金計算!$D$19&lt;C115),1,0)</f>
        <v>0</v>
      </c>
      <c r="K115" s="38">
        <f>IF(AND(傷病手当金計算!$D$7=7,傷病手当金計算!$D$19&gt;=B115,傷病手当金計算!$D$19&lt;C115),1,0)</f>
        <v>0</v>
      </c>
      <c r="M115" s="38">
        <f>D115*源泉徴収税額表!D115</f>
        <v>0</v>
      </c>
      <c r="N115" s="38">
        <f>E115*源泉徴収税額表!E115</f>
        <v>0</v>
      </c>
      <c r="O115" s="38">
        <f>F115*源泉徴収税額表!F115</f>
        <v>0</v>
      </c>
      <c r="P115" s="38">
        <f>G115*源泉徴収税額表!G115</f>
        <v>0</v>
      </c>
      <c r="Q115" s="38">
        <f>H115*源泉徴収税額表!H115</f>
        <v>0</v>
      </c>
      <c r="R115" s="38">
        <f>I115*源泉徴収税額表!I115</f>
        <v>0</v>
      </c>
      <c r="S115" s="38">
        <f>J115*源泉徴収税額表!J115</f>
        <v>0</v>
      </c>
      <c r="T115" s="38">
        <f>K115*源泉徴収税額表!K115</f>
        <v>0</v>
      </c>
    </row>
    <row r="116" spans="1:20" s="10" customFormat="1">
      <c r="A116" s="36">
        <v>90</v>
      </c>
      <c r="B116" s="37">
        <v>272000</v>
      </c>
      <c r="C116" s="38">
        <v>275000</v>
      </c>
      <c r="D116" s="38">
        <f>IF(AND(傷病手当金計算!$D$7=0,傷病手当金計算!$D$19&gt;=B116,傷病手当金計算!$D$19&lt;C116),1,0)</f>
        <v>0</v>
      </c>
      <c r="E116" s="38">
        <f>IF(AND(傷病手当金計算!$D$7=1,傷病手当金計算!$D$19&gt;=B116,傷病手当金計算!$D$19&lt;C116),1,0)</f>
        <v>0</v>
      </c>
      <c r="F116" s="38">
        <f>IF(AND(傷病手当金計算!$D$7=2,傷病手当金計算!$D$19&gt;=B116,傷病手当金計算!$D$19&lt;C116),1,0)</f>
        <v>0</v>
      </c>
      <c r="G116" s="38">
        <f>IF(AND(傷病手当金計算!$D$7=3,傷病手当金計算!$D$19&gt;=B116,傷病手当金計算!$D$19&lt;C116),1,0)</f>
        <v>0</v>
      </c>
      <c r="H116" s="38">
        <f>IF(AND(傷病手当金計算!$D$7=4,傷病手当金計算!$D$19&gt;=B116,傷病手当金計算!$D$19&lt;C116),1,0)</f>
        <v>0</v>
      </c>
      <c r="I116" s="38">
        <f>IF(AND(傷病手当金計算!$D$7=5,傷病手当金計算!$D$19&gt;=B116,傷病手当金計算!$D$19&lt;C116),1,0)</f>
        <v>0</v>
      </c>
      <c r="J116" s="38">
        <f>IF(AND(傷病手当金計算!$D$7=6,傷病手当金計算!$D$19&gt;=B116,傷病手当金計算!$D$19&lt;C116),1,0)</f>
        <v>0</v>
      </c>
      <c r="K116" s="38">
        <f>IF(AND(傷病手当金計算!$D$7=7,傷病手当金計算!$D$19&gt;=B116,傷病手当金計算!$D$19&lt;C116),1,0)</f>
        <v>0</v>
      </c>
      <c r="M116" s="38">
        <f>D116*源泉徴収税額表!D116</f>
        <v>0</v>
      </c>
      <c r="N116" s="38">
        <f>E116*源泉徴収税額表!E116</f>
        <v>0</v>
      </c>
      <c r="O116" s="38">
        <f>F116*源泉徴収税額表!F116</f>
        <v>0</v>
      </c>
      <c r="P116" s="38">
        <f>G116*源泉徴収税額表!G116</f>
        <v>0</v>
      </c>
      <c r="Q116" s="38">
        <f>H116*源泉徴収税額表!H116</f>
        <v>0</v>
      </c>
      <c r="R116" s="38">
        <f>I116*源泉徴収税額表!I116</f>
        <v>0</v>
      </c>
      <c r="S116" s="38">
        <f>J116*源泉徴収税額表!J116</f>
        <v>0</v>
      </c>
      <c r="T116" s="38">
        <f>K116*源泉徴収税額表!K116</f>
        <v>0</v>
      </c>
    </row>
    <row r="117" spans="1:20" s="10" customFormat="1">
      <c r="A117" s="36"/>
      <c r="B117" s="37"/>
      <c r="C117" s="38"/>
      <c r="D117" s="38"/>
      <c r="E117" s="38"/>
      <c r="F117" s="38"/>
      <c r="G117" s="38"/>
      <c r="H117" s="38"/>
      <c r="I117" s="38"/>
      <c r="J117" s="38"/>
      <c r="K117" s="38"/>
      <c r="M117" s="38">
        <f>D117*源泉徴収税額表!D117</f>
        <v>0</v>
      </c>
      <c r="N117" s="38">
        <f>E117*源泉徴収税額表!E117</f>
        <v>0</v>
      </c>
      <c r="O117" s="38">
        <f>F117*源泉徴収税額表!F117</f>
        <v>0</v>
      </c>
      <c r="P117" s="38">
        <f>G117*源泉徴収税額表!G117</f>
        <v>0</v>
      </c>
      <c r="Q117" s="38">
        <f>H117*源泉徴収税額表!H117</f>
        <v>0</v>
      </c>
      <c r="R117" s="38">
        <f>I117*源泉徴収税額表!I117</f>
        <v>0</v>
      </c>
      <c r="S117" s="38">
        <f>J117*源泉徴収税額表!J117</f>
        <v>0</v>
      </c>
      <c r="T117" s="38">
        <f>K117*源泉徴収税額表!K117</f>
        <v>0</v>
      </c>
    </row>
    <row r="118" spans="1:20" s="10" customFormat="1">
      <c r="A118" s="36">
        <v>91</v>
      </c>
      <c r="B118" s="37">
        <v>275000</v>
      </c>
      <c r="C118" s="38">
        <v>278000</v>
      </c>
      <c r="D118" s="38">
        <f>IF(AND(傷病手当金計算!$D$7=0,傷病手当金計算!$D$19&gt;=B118,傷病手当金計算!$D$19&lt;C118),1,0)</f>
        <v>0</v>
      </c>
      <c r="E118" s="38">
        <f>IF(AND(傷病手当金計算!$D$7=1,傷病手当金計算!$D$19&gt;=B118,傷病手当金計算!$D$19&lt;C118),1,0)</f>
        <v>0</v>
      </c>
      <c r="F118" s="38">
        <f>IF(AND(傷病手当金計算!$D$7=2,傷病手当金計算!$D$19&gt;=B118,傷病手当金計算!$D$19&lt;C118),1,0)</f>
        <v>0</v>
      </c>
      <c r="G118" s="38">
        <f>IF(AND(傷病手当金計算!$D$7=3,傷病手当金計算!$D$19&gt;=B118,傷病手当金計算!$D$19&lt;C118),1,0)</f>
        <v>0</v>
      </c>
      <c r="H118" s="38">
        <f>IF(AND(傷病手当金計算!$D$7=4,傷病手当金計算!$D$19&gt;=B118,傷病手当金計算!$D$19&lt;C118),1,0)</f>
        <v>0</v>
      </c>
      <c r="I118" s="38">
        <f>IF(AND(傷病手当金計算!$D$7=5,傷病手当金計算!$D$19&gt;=B118,傷病手当金計算!$D$19&lt;C118),1,0)</f>
        <v>0</v>
      </c>
      <c r="J118" s="38">
        <f>IF(AND(傷病手当金計算!$D$7=6,傷病手当金計算!$D$19&gt;=B118,傷病手当金計算!$D$19&lt;C118),1,0)</f>
        <v>0</v>
      </c>
      <c r="K118" s="38">
        <f>IF(AND(傷病手当金計算!$D$7=7,傷病手当金計算!$D$19&gt;=B118,傷病手当金計算!$D$19&lt;C118),1,0)</f>
        <v>0</v>
      </c>
      <c r="M118" s="38">
        <f>D118*源泉徴収税額表!D118</f>
        <v>0</v>
      </c>
      <c r="N118" s="38">
        <f>E118*源泉徴収税額表!E118</f>
        <v>0</v>
      </c>
      <c r="O118" s="38">
        <f>F118*源泉徴収税額表!F118</f>
        <v>0</v>
      </c>
      <c r="P118" s="38">
        <f>G118*源泉徴収税額表!G118</f>
        <v>0</v>
      </c>
      <c r="Q118" s="38">
        <f>H118*源泉徴収税額表!H118</f>
        <v>0</v>
      </c>
      <c r="R118" s="38">
        <f>I118*源泉徴収税額表!I118</f>
        <v>0</v>
      </c>
      <c r="S118" s="38">
        <f>J118*源泉徴収税額表!J118</f>
        <v>0</v>
      </c>
      <c r="T118" s="38">
        <f>K118*源泉徴収税額表!K118</f>
        <v>0</v>
      </c>
    </row>
    <row r="119" spans="1:20" s="10" customFormat="1">
      <c r="A119" s="36">
        <v>92</v>
      </c>
      <c r="B119" s="37">
        <v>278000</v>
      </c>
      <c r="C119" s="38">
        <v>281000</v>
      </c>
      <c r="D119" s="38">
        <f>IF(AND(傷病手当金計算!$D$7=0,傷病手当金計算!$D$19&gt;=B119,傷病手当金計算!$D$19&lt;C119),1,0)</f>
        <v>0</v>
      </c>
      <c r="E119" s="38">
        <f>IF(AND(傷病手当金計算!$D$7=1,傷病手当金計算!$D$19&gt;=B119,傷病手当金計算!$D$19&lt;C119),1,0)</f>
        <v>0</v>
      </c>
      <c r="F119" s="38">
        <f>IF(AND(傷病手当金計算!$D$7=2,傷病手当金計算!$D$19&gt;=B119,傷病手当金計算!$D$19&lt;C119),1,0)</f>
        <v>0</v>
      </c>
      <c r="G119" s="38">
        <f>IF(AND(傷病手当金計算!$D$7=3,傷病手当金計算!$D$19&gt;=B119,傷病手当金計算!$D$19&lt;C119),1,0)</f>
        <v>0</v>
      </c>
      <c r="H119" s="38">
        <f>IF(AND(傷病手当金計算!$D$7=4,傷病手当金計算!$D$19&gt;=B119,傷病手当金計算!$D$19&lt;C119),1,0)</f>
        <v>0</v>
      </c>
      <c r="I119" s="38">
        <f>IF(AND(傷病手当金計算!$D$7=5,傷病手当金計算!$D$19&gt;=B119,傷病手当金計算!$D$19&lt;C119),1,0)</f>
        <v>0</v>
      </c>
      <c r="J119" s="38">
        <f>IF(AND(傷病手当金計算!$D$7=6,傷病手当金計算!$D$19&gt;=B119,傷病手当金計算!$D$19&lt;C119),1,0)</f>
        <v>0</v>
      </c>
      <c r="K119" s="38">
        <f>IF(AND(傷病手当金計算!$D$7=7,傷病手当金計算!$D$19&gt;=B119,傷病手当金計算!$D$19&lt;C119),1,0)</f>
        <v>0</v>
      </c>
      <c r="M119" s="38">
        <f>D119*源泉徴収税額表!D119</f>
        <v>0</v>
      </c>
      <c r="N119" s="38">
        <f>E119*源泉徴収税額表!E119</f>
        <v>0</v>
      </c>
      <c r="O119" s="38">
        <f>F119*源泉徴収税額表!F119</f>
        <v>0</v>
      </c>
      <c r="P119" s="38">
        <f>G119*源泉徴収税額表!G119</f>
        <v>0</v>
      </c>
      <c r="Q119" s="38">
        <f>H119*源泉徴収税額表!H119</f>
        <v>0</v>
      </c>
      <c r="R119" s="38">
        <f>I119*源泉徴収税額表!I119</f>
        <v>0</v>
      </c>
      <c r="S119" s="38">
        <f>J119*源泉徴収税額表!J119</f>
        <v>0</v>
      </c>
      <c r="T119" s="38">
        <f>K119*源泉徴収税額表!K119</f>
        <v>0</v>
      </c>
    </row>
    <row r="120" spans="1:20" s="10" customFormat="1">
      <c r="A120" s="36">
        <v>93</v>
      </c>
      <c r="B120" s="37">
        <v>281000</v>
      </c>
      <c r="C120" s="38">
        <v>284000</v>
      </c>
      <c r="D120" s="38">
        <f>IF(AND(傷病手当金計算!$D$7=0,傷病手当金計算!$D$19&gt;=B120,傷病手当金計算!$D$19&lt;C120),1,0)</f>
        <v>0</v>
      </c>
      <c r="E120" s="38">
        <f>IF(AND(傷病手当金計算!$D$7=1,傷病手当金計算!$D$19&gt;=B120,傷病手当金計算!$D$19&lt;C120),1,0)</f>
        <v>0</v>
      </c>
      <c r="F120" s="38">
        <f>IF(AND(傷病手当金計算!$D$7=2,傷病手当金計算!$D$19&gt;=B120,傷病手当金計算!$D$19&lt;C120),1,0)</f>
        <v>0</v>
      </c>
      <c r="G120" s="38">
        <f>IF(AND(傷病手当金計算!$D$7=3,傷病手当金計算!$D$19&gt;=B120,傷病手当金計算!$D$19&lt;C120),1,0)</f>
        <v>0</v>
      </c>
      <c r="H120" s="38">
        <f>IF(AND(傷病手当金計算!$D$7=4,傷病手当金計算!$D$19&gt;=B120,傷病手当金計算!$D$19&lt;C120),1,0)</f>
        <v>0</v>
      </c>
      <c r="I120" s="38">
        <f>IF(AND(傷病手当金計算!$D$7=5,傷病手当金計算!$D$19&gt;=B120,傷病手当金計算!$D$19&lt;C120),1,0)</f>
        <v>0</v>
      </c>
      <c r="J120" s="38">
        <f>IF(AND(傷病手当金計算!$D$7=6,傷病手当金計算!$D$19&gt;=B120,傷病手当金計算!$D$19&lt;C120),1,0)</f>
        <v>0</v>
      </c>
      <c r="K120" s="38">
        <f>IF(AND(傷病手当金計算!$D$7=7,傷病手当金計算!$D$19&gt;=B120,傷病手当金計算!$D$19&lt;C120),1,0)</f>
        <v>0</v>
      </c>
      <c r="M120" s="38">
        <f>D120*源泉徴収税額表!D120</f>
        <v>0</v>
      </c>
      <c r="N120" s="38">
        <f>E120*源泉徴収税額表!E120</f>
        <v>0</v>
      </c>
      <c r="O120" s="38">
        <f>F120*源泉徴収税額表!F120</f>
        <v>0</v>
      </c>
      <c r="P120" s="38">
        <f>G120*源泉徴収税額表!G120</f>
        <v>0</v>
      </c>
      <c r="Q120" s="38">
        <f>H120*源泉徴収税額表!H120</f>
        <v>0</v>
      </c>
      <c r="R120" s="38">
        <f>I120*源泉徴収税額表!I120</f>
        <v>0</v>
      </c>
      <c r="S120" s="38">
        <f>J120*源泉徴収税額表!J120</f>
        <v>0</v>
      </c>
      <c r="T120" s="38">
        <f>K120*源泉徴収税額表!K120</f>
        <v>0</v>
      </c>
    </row>
    <row r="121" spans="1:20" s="10" customFormat="1">
      <c r="A121" s="36">
        <v>94</v>
      </c>
      <c r="B121" s="37">
        <v>284000</v>
      </c>
      <c r="C121" s="38">
        <v>287000</v>
      </c>
      <c r="D121" s="38">
        <f>IF(AND(傷病手当金計算!$D$7=0,傷病手当金計算!$D$19&gt;=B121,傷病手当金計算!$D$19&lt;C121),1,0)</f>
        <v>0</v>
      </c>
      <c r="E121" s="38">
        <f>IF(AND(傷病手当金計算!$D$7=1,傷病手当金計算!$D$19&gt;=B121,傷病手当金計算!$D$19&lt;C121),1,0)</f>
        <v>0</v>
      </c>
      <c r="F121" s="38">
        <f>IF(AND(傷病手当金計算!$D$7=2,傷病手当金計算!$D$19&gt;=B121,傷病手当金計算!$D$19&lt;C121),1,0)</f>
        <v>0</v>
      </c>
      <c r="G121" s="38">
        <f>IF(AND(傷病手当金計算!$D$7=3,傷病手当金計算!$D$19&gt;=B121,傷病手当金計算!$D$19&lt;C121),1,0)</f>
        <v>0</v>
      </c>
      <c r="H121" s="38">
        <f>IF(AND(傷病手当金計算!$D$7=4,傷病手当金計算!$D$19&gt;=B121,傷病手当金計算!$D$19&lt;C121),1,0)</f>
        <v>0</v>
      </c>
      <c r="I121" s="38">
        <f>IF(AND(傷病手当金計算!$D$7=5,傷病手当金計算!$D$19&gt;=B121,傷病手当金計算!$D$19&lt;C121),1,0)</f>
        <v>0</v>
      </c>
      <c r="J121" s="38">
        <f>IF(AND(傷病手当金計算!$D$7=6,傷病手当金計算!$D$19&gt;=B121,傷病手当金計算!$D$19&lt;C121),1,0)</f>
        <v>0</v>
      </c>
      <c r="K121" s="38">
        <f>IF(AND(傷病手当金計算!$D$7=7,傷病手当金計算!$D$19&gt;=B121,傷病手当金計算!$D$19&lt;C121),1,0)</f>
        <v>0</v>
      </c>
      <c r="M121" s="38">
        <f>D121*源泉徴収税額表!D121</f>
        <v>0</v>
      </c>
      <c r="N121" s="38">
        <f>E121*源泉徴収税額表!E121</f>
        <v>0</v>
      </c>
      <c r="O121" s="38">
        <f>F121*源泉徴収税額表!F121</f>
        <v>0</v>
      </c>
      <c r="P121" s="38">
        <f>G121*源泉徴収税額表!G121</f>
        <v>0</v>
      </c>
      <c r="Q121" s="38">
        <f>H121*源泉徴収税額表!H121</f>
        <v>0</v>
      </c>
      <c r="R121" s="38">
        <f>I121*源泉徴収税額表!I121</f>
        <v>0</v>
      </c>
      <c r="S121" s="38">
        <f>J121*源泉徴収税額表!J121</f>
        <v>0</v>
      </c>
      <c r="T121" s="38">
        <f>K121*源泉徴収税額表!K121</f>
        <v>0</v>
      </c>
    </row>
    <row r="122" spans="1:20" s="10" customFormat="1">
      <c r="A122" s="36">
        <v>95</v>
      </c>
      <c r="B122" s="37">
        <v>287000</v>
      </c>
      <c r="C122" s="38">
        <v>290000</v>
      </c>
      <c r="D122" s="38">
        <f>IF(AND(傷病手当金計算!$D$7=0,傷病手当金計算!$D$19&gt;=B122,傷病手当金計算!$D$19&lt;C122),1,0)</f>
        <v>0</v>
      </c>
      <c r="E122" s="38">
        <f>IF(AND(傷病手当金計算!$D$7=1,傷病手当金計算!$D$19&gt;=B122,傷病手当金計算!$D$19&lt;C122),1,0)</f>
        <v>0</v>
      </c>
      <c r="F122" s="38">
        <f>IF(AND(傷病手当金計算!$D$7=2,傷病手当金計算!$D$19&gt;=B122,傷病手当金計算!$D$19&lt;C122),1,0)</f>
        <v>0</v>
      </c>
      <c r="G122" s="38">
        <f>IF(AND(傷病手当金計算!$D$7=3,傷病手当金計算!$D$19&gt;=B122,傷病手当金計算!$D$19&lt;C122),1,0)</f>
        <v>0</v>
      </c>
      <c r="H122" s="38">
        <f>IF(AND(傷病手当金計算!$D$7=4,傷病手当金計算!$D$19&gt;=B122,傷病手当金計算!$D$19&lt;C122),1,0)</f>
        <v>0</v>
      </c>
      <c r="I122" s="38">
        <f>IF(AND(傷病手当金計算!$D$7=5,傷病手当金計算!$D$19&gt;=B122,傷病手当金計算!$D$19&lt;C122),1,0)</f>
        <v>0</v>
      </c>
      <c r="J122" s="38">
        <f>IF(AND(傷病手当金計算!$D$7=6,傷病手当金計算!$D$19&gt;=B122,傷病手当金計算!$D$19&lt;C122),1,0)</f>
        <v>0</v>
      </c>
      <c r="K122" s="38">
        <f>IF(AND(傷病手当金計算!$D$7=7,傷病手当金計算!$D$19&gt;=B122,傷病手当金計算!$D$19&lt;C122),1,0)</f>
        <v>0</v>
      </c>
      <c r="M122" s="38">
        <f>D122*源泉徴収税額表!D122</f>
        <v>0</v>
      </c>
      <c r="N122" s="38">
        <f>E122*源泉徴収税額表!E122</f>
        <v>0</v>
      </c>
      <c r="O122" s="38">
        <f>F122*源泉徴収税額表!F122</f>
        <v>0</v>
      </c>
      <c r="P122" s="38">
        <f>G122*源泉徴収税額表!G122</f>
        <v>0</v>
      </c>
      <c r="Q122" s="38">
        <f>H122*源泉徴収税額表!H122</f>
        <v>0</v>
      </c>
      <c r="R122" s="38">
        <f>I122*源泉徴収税額表!I122</f>
        <v>0</v>
      </c>
      <c r="S122" s="38">
        <f>J122*源泉徴収税額表!J122</f>
        <v>0</v>
      </c>
      <c r="T122" s="38">
        <f>K122*源泉徴収税額表!K122</f>
        <v>0</v>
      </c>
    </row>
    <row r="123" spans="1:20" s="10" customFormat="1" ht="14.25" thickBot="1">
      <c r="A123" s="36"/>
      <c r="B123" s="40"/>
      <c r="C123" s="41"/>
      <c r="D123" s="38"/>
      <c r="E123" s="38"/>
      <c r="F123" s="38"/>
      <c r="G123" s="38"/>
      <c r="H123" s="38"/>
      <c r="I123" s="38"/>
      <c r="J123" s="38"/>
      <c r="K123" s="38"/>
      <c r="M123" s="38">
        <f>D123*源泉徴収税額表!D123</f>
        <v>0</v>
      </c>
      <c r="N123" s="38">
        <f>E123*源泉徴収税額表!E123</f>
        <v>0</v>
      </c>
      <c r="O123" s="38">
        <f>F123*源泉徴収税額表!F123</f>
        <v>0</v>
      </c>
      <c r="P123" s="38">
        <f>G123*源泉徴収税額表!G123</f>
        <v>0</v>
      </c>
      <c r="Q123" s="38">
        <f>H123*源泉徴収税額表!H123</f>
        <v>0</v>
      </c>
      <c r="R123" s="38">
        <f>I123*源泉徴収税額表!I123</f>
        <v>0</v>
      </c>
      <c r="S123" s="38">
        <f>J123*源泉徴収税額表!J123</f>
        <v>0</v>
      </c>
      <c r="T123" s="38">
        <f>K123*源泉徴収税額表!K123</f>
        <v>0</v>
      </c>
    </row>
    <row r="124" spans="1:20" s="10" customFormat="1">
      <c r="A124" s="36">
        <v>96</v>
      </c>
      <c r="B124" s="37">
        <v>290000</v>
      </c>
      <c r="C124" s="38">
        <v>293000</v>
      </c>
      <c r="D124" s="38">
        <f>IF(AND(傷病手当金計算!$D$7=0,傷病手当金計算!$D$19&gt;=B124,傷病手当金計算!$D$19&lt;C124),1,0)</f>
        <v>0</v>
      </c>
      <c r="E124" s="38">
        <f>IF(AND(傷病手当金計算!$D$7=1,傷病手当金計算!$D$19&gt;=B124,傷病手当金計算!$D$19&lt;C124),1,0)</f>
        <v>0</v>
      </c>
      <c r="F124" s="38">
        <f>IF(AND(傷病手当金計算!$D$7=2,傷病手当金計算!$D$19&gt;=B124,傷病手当金計算!$D$19&lt;C124),1,0)</f>
        <v>0</v>
      </c>
      <c r="G124" s="38">
        <f>IF(AND(傷病手当金計算!$D$7=3,傷病手当金計算!$D$19&gt;=B124,傷病手当金計算!$D$19&lt;C124),1,0)</f>
        <v>0</v>
      </c>
      <c r="H124" s="38">
        <f>IF(AND(傷病手当金計算!$D$7=4,傷病手当金計算!$D$19&gt;=B124,傷病手当金計算!$D$19&lt;C124),1,0)</f>
        <v>0</v>
      </c>
      <c r="I124" s="38">
        <f>IF(AND(傷病手当金計算!$D$7=5,傷病手当金計算!$D$19&gt;=B124,傷病手当金計算!$D$19&lt;C124),1,0)</f>
        <v>0</v>
      </c>
      <c r="J124" s="38">
        <f>IF(AND(傷病手当金計算!$D$7=6,傷病手当金計算!$D$19&gt;=B124,傷病手当金計算!$D$19&lt;C124),1,0)</f>
        <v>0</v>
      </c>
      <c r="K124" s="38">
        <f>IF(AND(傷病手当金計算!$D$7=7,傷病手当金計算!$D$19&gt;=B124,傷病手当金計算!$D$19&lt;C124),1,0)</f>
        <v>0</v>
      </c>
      <c r="M124" s="38">
        <f>D124*源泉徴収税額表!D124</f>
        <v>0</v>
      </c>
      <c r="N124" s="38">
        <f>E124*源泉徴収税額表!E124</f>
        <v>0</v>
      </c>
      <c r="O124" s="38">
        <f>F124*源泉徴収税額表!F124</f>
        <v>0</v>
      </c>
      <c r="P124" s="38">
        <f>G124*源泉徴収税額表!G124</f>
        <v>0</v>
      </c>
      <c r="Q124" s="38">
        <f>H124*源泉徴収税額表!H124</f>
        <v>0</v>
      </c>
      <c r="R124" s="38">
        <f>I124*源泉徴収税額表!I124</f>
        <v>0</v>
      </c>
      <c r="S124" s="38">
        <f>J124*源泉徴収税額表!J124</f>
        <v>0</v>
      </c>
      <c r="T124" s="38">
        <f>K124*源泉徴収税額表!K124</f>
        <v>0</v>
      </c>
    </row>
    <row r="125" spans="1:20" s="10" customFormat="1">
      <c r="A125" s="36">
        <v>97</v>
      </c>
      <c r="B125" s="37">
        <v>293000</v>
      </c>
      <c r="C125" s="38">
        <v>296000</v>
      </c>
      <c r="D125" s="38">
        <f>IF(AND(傷病手当金計算!$D$7=0,傷病手当金計算!$D$19&gt;=B125,傷病手当金計算!$D$19&lt;C125),1,0)</f>
        <v>0</v>
      </c>
      <c r="E125" s="38">
        <f>IF(AND(傷病手当金計算!$D$7=1,傷病手当金計算!$D$19&gt;=B125,傷病手当金計算!$D$19&lt;C125),1,0)</f>
        <v>0</v>
      </c>
      <c r="F125" s="38">
        <f>IF(AND(傷病手当金計算!$D$7=2,傷病手当金計算!$D$19&gt;=B125,傷病手当金計算!$D$19&lt;C125),1,0)</f>
        <v>0</v>
      </c>
      <c r="G125" s="38">
        <f>IF(AND(傷病手当金計算!$D$7=3,傷病手当金計算!$D$19&gt;=B125,傷病手当金計算!$D$19&lt;C125),1,0)</f>
        <v>0</v>
      </c>
      <c r="H125" s="38">
        <f>IF(AND(傷病手当金計算!$D$7=4,傷病手当金計算!$D$19&gt;=B125,傷病手当金計算!$D$19&lt;C125),1,0)</f>
        <v>0</v>
      </c>
      <c r="I125" s="38">
        <f>IF(AND(傷病手当金計算!$D$7=5,傷病手当金計算!$D$19&gt;=B125,傷病手当金計算!$D$19&lt;C125),1,0)</f>
        <v>0</v>
      </c>
      <c r="J125" s="38">
        <f>IF(AND(傷病手当金計算!$D$7=6,傷病手当金計算!$D$19&gt;=B125,傷病手当金計算!$D$19&lt;C125),1,0)</f>
        <v>0</v>
      </c>
      <c r="K125" s="38">
        <f>IF(AND(傷病手当金計算!$D$7=7,傷病手当金計算!$D$19&gt;=B125,傷病手当金計算!$D$19&lt;C125),1,0)</f>
        <v>0</v>
      </c>
      <c r="M125" s="38">
        <f>D125*源泉徴収税額表!D125</f>
        <v>0</v>
      </c>
      <c r="N125" s="38">
        <f>E125*源泉徴収税額表!E125</f>
        <v>0</v>
      </c>
      <c r="O125" s="38">
        <f>F125*源泉徴収税額表!F125</f>
        <v>0</v>
      </c>
      <c r="P125" s="38">
        <f>G125*源泉徴収税額表!G125</f>
        <v>0</v>
      </c>
      <c r="Q125" s="38">
        <f>H125*源泉徴収税額表!H125</f>
        <v>0</v>
      </c>
      <c r="R125" s="38">
        <f>I125*源泉徴収税額表!I125</f>
        <v>0</v>
      </c>
      <c r="S125" s="38">
        <f>J125*源泉徴収税額表!J125</f>
        <v>0</v>
      </c>
      <c r="T125" s="38">
        <f>K125*源泉徴収税額表!K125</f>
        <v>0</v>
      </c>
    </row>
    <row r="126" spans="1:20" s="10" customFormat="1">
      <c r="A126" s="36">
        <v>98</v>
      </c>
      <c r="B126" s="37">
        <v>296000</v>
      </c>
      <c r="C126" s="38">
        <v>299000</v>
      </c>
      <c r="D126" s="38">
        <f>IF(AND(傷病手当金計算!$D$7=0,傷病手当金計算!$D$19&gt;=B126,傷病手当金計算!$D$19&lt;C126),1,0)</f>
        <v>0</v>
      </c>
      <c r="E126" s="38">
        <f>IF(AND(傷病手当金計算!$D$7=1,傷病手当金計算!$D$19&gt;=B126,傷病手当金計算!$D$19&lt;C126),1,0)</f>
        <v>0</v>
      </c>
      <c r="F126" s="38">
        <f>IF(AND(傷病手当金計算!$D$7=2,傷病手当金計算!$D$19&gt;=B126,傷病手当金計算!$D$19&lt;C126),1,0)</f>
        <v>0</v>
      </c>
      <c r="G126" s="38">
        <f>IF(AND(傷病手当金計算!$D$7=3,傷病手当金計算!$D$19&gt;=B126,傷病手当金計算!$D$19&lt;C126),1,0)</f>
        <v>0</v>
      </c>
      <c r="H126" s="38">
        <f>IF(AND(傷病手当金計算!$D$7=4,傷病手当金計算!$D$19&gt;=B126,傷病手当金計算!$D$19&lt;C126),1,0)</f>
        <v>0</v>
      </c>
      <c r="I126" s="38">
        <f>IF(AND(傷病手当金計算!$D$7=5,傷病手当金計算!$D$19&gt;=B126,傷病手当金計算!$D$19&lt;C126),1,0)</f>
        <v>0</v>
      </c>
      <c r="J126" s="38">
        <f>IF(AND(傷病手当金計算!$D$7=6,傷病手当金計算!$D$19&gt;=B126,傷病手当金計算!$D$19&lt;C126),1,0)</f>
        <v>0</v>
      </c>
      <c r="K126" s="38">
        <f>IF(AND(傷病手当金計算!$D$7=7,傷病手当金計算!$D$19&gt;=B126,傷病手当金計算!$D$19&lt;C126),1,0)</f>
        <v>0</v>
      </c>
      <c r="M126" s="38">
        <f>D126*源泉徴収税額表!D126</f>
        <v>0</v>
      </c>
      <c r="N126" s="38">
        <f>E126*源泉徴収税額表!E126</f>
        <v>0</v>
      </c>
      <c r="O126" s="38">
        <f>F126*源泉徴収税額表!F126</f>
        <v>0</v>
      </c>
      <c r="P126" s="38">
        <f>G126*源泉徴収税額表!G126</f>
        <v>0</v>
      </c>
      <c r="Q126" s="38">
        <f>H126*源泉徴収税額表!H126</f>
        <v>0</v>
      </c>
      <c r="R126" s="38">
        <f>I126*源泉徴収税額表!I126</f>
        <v>0</v>
      </c>
      <c r="S126" s="38">
        <f>J126*源泉徴収税額表!J126</f>
        <v>0</v>
      </c>
      <c r="T126" s="38">
        <f>K126*源泉徴収税額表!K126</f>
        <v>0</v>
      </c>
    </row>
    <row r="127" spans="1:20" s="10" customFormat="1">
      <c r="A127" s="36">
        <v>99</v>
      </c>
      <c r="B127" s="37">
        <v>299000</v>
      </c>
      <c r="C127" s="38">
        <v>302000</v>
      </c>
      <c r="D127" s="38">
        <f>IF(AND(傷病手当金計算!$D$7=0,傷病手当金計算!$D$19&gt;=B127,傷病手当金計算!$D$19&lt;C127),1,0)</f>
        <v>0</v>
      </c>
      <c r="E127" s="38">
        <f>IF(AND(傷病手当金計算!$D$7=1,傷病手当金計算!$D$19&gt;=B127,傷病手当金計算!$D$19&lt;C127),1,0)</f>
        <v>0</v>
      </c>
      <c r="F127" s="38">
        <f>IF(AND(傷病手当金計算!$D$7=2,傷病手当金計算!$D$19&gt;=B127,傷病手当金計算!$D$19&lt;C127),1,0)</f>
        <v>0</v>
      </c>
      <c r="G127" s="38">
        <f>IF(AND(傷病手当金計算!$D$7=3,傷病手当金計算!$D$19&gt;=B127,傷病手当金計算!$D$19&lt;C127),1,0)</f>
        <v>0</v>
      </c>
      <c r="H127" s="38">
        <f>IF(AND(傷病手当金計算!$D$7=4,傷病手当金計算!$D$19&gt;=B127,傷病手当金計算!$D$19&lt;C127),1,0)</f>
        <v>0</v>
      </c>
      <c r="I127" s="38">
        <f>IF(AND(傷病手当金計算!$D$7=5,傷病手当金計算!$D$19&gt;=B127,傷病手当金計算!$D$19&lt;C127),1,0)</f>
        <v>0</v>
      </c>
      <c r="J127" s="38">
        <f>IF(AND(傷病手当金計算!$D$7=6,傷病手当金計算!$D$19&gt;=B127,傷病手当金計算!$D$19&lt;C127),1,0)</f>
        <v>0</v>
      </c>
      <c r="K127" s="38">
        <f>IF(AND(傷病手当金計算!$D$7=7,傷病手当金計算!$D$19&gt;=B127,傷病手当金計算!$D$19&lt;C127),1,0)</f>
        <v>0</v>
      </c>
      <c r="M127" s="38">
        <f>D127*源泉徴収税額表!D127</f>
        <v>0</v>
      </c>
      <c r="N127" s="38">
        <f>E127*源泉徴収税額表!E127</f>
        <v>0</v>
      </c>
      <c r="O127" s="38">
        <f>F127*源泉徴収税額表!F127</f>
        <v>0</v>
      </c>
      <c r="P127" s="38">
        <f>G127*源泉徴収税額表!G127</f>
        <v>0</v>
      </c>
      <c r="Q127" s="38">
        <f>H127*源泉徴収税額表!H127</f>
        <v>0</v>
      </c>
      <c r="R127" s="38">
        <f>I127*源泉徴収税額表!I127</f>
        <v>0</v>
      </c>
      <c r="S127" s="38">
        <f>J127*源泉徴収税額表!J127</f>
        <v>0</v>
      </c>
      <c r="T127" s="38">
        <f>K127*源泉徴収税額表!K127</f>
        <v>0</v>
      </c>
    </row>
    <row r="128" spans="1:20" s="10" customFormat="1">
      <c r="A128" s="36">
        <v>100</v>
      </c>
      <c r="B128" s="37">
        <v>302000</v>
      </c>
      <c r="C128" s="38">
        <v>305000</v>
      </c>
      <c r="D128" s="38">
        <f>IF(AND(傷病手当金計算!$D$7=0,傷病手当金計算!$D$19&gt;=B128,傷病手当金計算!$D$19&lt;C128),1,0)</f>
        <v>0</v>
      </c>
      <c r="E128" s="38">
        <f>IF(AND(傷病手当金計算!$D$7=1,傷病手当金計算!$D$19&gt;=B128,傷病手当金計算!$D$19&lt;C128),1,0)</f>
        <v>0</v>
      </c>
      <c r="F128" s="38">
        <f>IF(AND(傷病手当金計算!$D$7=2,傷病手当金計算!$D$19&gt;=B128,傷病手当金計算!$D$19&lt;C128),1,0)</f>
        <v>0</v>
      </c>
      <c r="G128" s="38">
        <f>IF(AND(傷病手当金計算!$D$7=3,傷病手当金計算!$D$19&gt;=B128,傷病手当金計算!$D$19&lt;C128),1,0)</f>
        <v>0</v>
      </c>
      <c r="H128" s="38">
        <f>IF(AND(傷病手当金計算!$D$7=4,傷病手当金計算!$D$19&gt;=B128,傷病手当金計算!$D$19&lt;C128),1,0)</f>
        <v>0</v>
      </c>
      <c r="I128" s="38">
        <f>IF(AND(傷病手当金計算!$D$7=5,傷病手当金計算!$D$19&gt;=B128,傷病手当金計算!$D$19&lt;C128),1,0)</f>
        <v>0</v>
      </c>
      <c r="J128" s="38">
        <f>IF(AND(傷病手当金計算!$D$7=6,傷病手当金計算!$D$19&gt;=B128,傷病手当金計算!$D$19&lt;C128),1,0)</f>
        <v>0</v>
      </c>
      <c r="K128" s="38">
        <f>IF(AND(傷病手当金計算!$D$7=7,傷病手当金計算!$D$19&gt;=B128,傷病手当金計算!$D$19&lt;C128),1,0)</f>
        <v>0</v>
      </c>
      <c r="M128" s="38">
        <f>D128*源泉徴収税額表!D128</f>
        <v>0</v>
      </c>
      <c r="N128" s="38">
        <f>E128*源泉徴収税額表!E128</f>
        <v>0</v>
      </c>
      <c r="O128" s="38">
        <f>F128*源泉徴収税額表!F128</f>
        <v>0</v>
      </c>
      <c r="P128" s="38">
        <f>G128*源泉徴収税額表!G128</f>
        <v>0</v>
      </c>
      <c r="Q128" s="38">
        <f>H128*源泉徴収税額表!H128</f>
        <v>0</v>
      </c>
      <c r="R128" s="38">
        <f>I128*源泉徴収税額表!I128</f>
        <v>0</v>
      </c>
      <c r="S128" s="38">
        <f>J128*源泉徴収税額表!J128</f>
        <v>0</v>
      </c>
      <c r="T128" s="38">
        <f>K128*源泉徴収税額表!K128</f>
        <v>0</v>
      </c>
    </row>
    <row r="129" spans="1:20" s="10" customFormat="1">
      <c r="A129" s="36"/>
      <c r="B129" s="37"/>
      <c r="C129" s="38"/>
      <c r="D129" s="38"/>
      <c r="E129" s="38"/>
      <c r="F129" s="38"/>
      <c r="G129" s="38"/>
      <c r="H129" s="38"/>
      <c r="I129" s="38"/>
      <c r="J129" s="38"/>
      <c r="K129" s="38"/>
      <c r="M129" s="38">
        <f>D129*源泉徴収税額表!D129</f>
        <v>0</v>
      </c>
      <c r="N129" s="38">
        <f>E129*源泉徴収税額表!E129</f>
        <v>0</v>
      </c>
      <c r="O129" s="38">
        <f>F129*源泉徴収税額表!F129</f>
        <v>0</v>
      </c>
      <c r="P129" s="38">
        <f>G129*源泉徴収税額表!G129</f>
        <v>0</v>
      </c>
      <c r="Q129" s="38">
        <f>H129*源泉徴収税額表!H129</f>
        <v>0</v>
      </c>
      <c r="R129" s="38">
        <f>I129*源泉徴収税額表!I129</f>
        <v>0</v>
      </c>
      <c r="S129" s="38">
        <f>J129*源泉徴収税額表!J129</f>
        <v>0</v>
      </c>
      <c r="T129" s="38">
        <f>K129*源泉徴収税額表!K129</f>
        <v>0</v>
      </c>
    </row>
    <row r="130" spans="1:20" s="10" customFormat="1">
      <c r="A130" s="36">
        <v>101</v>
      </c>
      <c r="B130" s="37">
        <v>305000</v>
      </c>
      <c r="C130" s="38">
        <v>308000</v>
      </c>
      <c r="D130" s="38">
        <f>IF(AND(傷病手当金計算!$D$7=0,傷病手当金計算!$D$19&gt;=B130,傷病手当金計算!$D$19&lt;C130),1,0)</f>
        <v>0</v>
      </c>
      <c r="E130" s="38">
        <f>IF(AND(傷病手当金計算!$D$7=1,傷病手当金計算!$D$19&gt;=B130,傷病手当金計算!$D$19&lt;C130),1,0)</f>
        <v>0</v>
      </c>
      <c r="F130" s="38">
        <f>IF(AND(傷病手当金計算!$D$7=2,傷病手当金計算!$D$19&gt;=B130,傷病手当金計算!$D$19&lt;C130),1,0)</f>
        <v>0</v>
      </c>
      <c r="G130" s="38">
        <f>IF(AND(傷病手当金計算!$D$7=3,傷病手当金計算!$D$19&gt;=B130,傷病手当金計算!$D$19&lt;C130),1,0)</f>
        <v>0</v>
      </c>
      <c r="H130" s="38">
        <f>IF(AND(傷病手当金計算!$D$7=4,傷病手当金計算!$D$19&gt;=B130,傷病手当金計算!$D$19&lt;C130),1,0)</f>
        <v>0</v>
      </c>
      <c r="I130" s="38">
        <f>IF(AND(傷病手当金計算!$D$7=5,傷病手当金計算!$D$19&gt;=B130,傷病手当金計算!$D$19&lt;C130),1,0)</f>
        <v>0</v>
      </c>
      <c r="J130" s="38">
        <f>IF(AND(傷病手当金計算!$D$7=6,傷病手当金計算!$D$19&gt;=B130,傷病手当金計算!$D$19&lt;C130),1,0)</f>
        <v>0</v>
      </c>
      <c r="K130" s="38">
        <f>IF(AND(傷病手当金計算!$D$7=7,傷病手当金計算!$D$19&gt;=B130,傷病手当金計算!$D$19&lt;C130),1,0)</f>
        <v>0</v>
      </c>
      <c r="M130" s="38">
        <f>D130*源泉徴収税額表!D130</f>
        <v>0</v>
      </c>
      <c r="N130" s="38">
        <f>E130*源泉徴収税額表!E130</f>
        <v>0</v>
      </c>
      <c r="O130" s="38">
        <f>F130*源泉徴収税額表!F130</f>
        <v>0</v>
      </c>
      <c r="P130" s="38">
        <f>G130*源泉徴収税額表!G130</f>
        <v>0</v>
      </c>
      <c r="Q130" s="38">
        <f>H130*源泉徴収税額表!H130</f>
        <v>0</v>
      </c>
      <c r="R130" s="38">
        <f>I130*源泉徴収税額表!I130</f>
        <v>0</v>
      </c>
      <c r="S130" s="38">
        <f>J130*源泉徴収税額表!J130</f>
        <v>0</v>
      </c>
      <c r="T130" s="38">
        <f>K130*源泉徴収税額表!K130</f>
        <v>0</v>
      </c>
    </row>
    <row r="131" spans="1:20" s="10" customFormat="1">
      <c r="A131" s="36">
        <v>102</v>
      </c>
      <c r="B131" s="37">
        <v>308000</v>
      </c>
      <c r="C131" s="38">
        <v>311000</v>
      </c>
      <c r="D131" s="38">
        <f>IF(AND(傷病手当金計算!$D$7=0,傷病手当金計算!$D$19&gt;=B131,傷病手当金計算!$D$19&lt;C131),1,0)</f>
        <v>0</v>
      </c>
      <c r="E131" s="38">
        <f>IF(AND(傷病手当金計算!$D$7=1,傷病手当金計算!$D$19&gt;=B131,傷病手当金計算!$D$19&lt;C131),1,0)</f>
        <v>0</v>
      </c>
      <c r="F131" s="38">
        <f>IF(AND(傷病手当金計算!$D$7=2,傷病手当金計算!$D$19&gt;=B131,傷病手当金計算!$D$19&lt;C131),1,0)</f>
        <v>0</v>
      </c>
      <c r="G131" s="38">
        <f>IF(AND(傷病手当金計算!$D$7=3,傷病手当金計算!$D$19&gt;=B131,傷病手当金計算!$D$19&lt;C131),1,0)</f>
        <v>0</v>
      </c>
      <c r="H131" s="38">
        <f>IF(AND(傷病手当金計算!$D$7=4,傷病手当金計算!$D$19&gt;=B131,傷病手当金計算!$D$19&lt;C131),1,0)</f>
        <v>0</v>
      </c>
      <c r="I131" s="38">
        <f>IF(AND(傷病手当金計算!$D$7=5,傷病手当金計算!$D$19&gt;=B131,傷病手当金計算!$D$19&lt;C131),1,0)</f>
        <v>0</v>
      </c>
      <c r="J131" s="38">
        <f>IF(AND(傷病手当金計算!$D$7=6,傷病手当金計算!$D$19&gt;=B131,傷病手当金計算!$D$19&lt;C131),1,0)</f>
        <v>0</v>
      </c>
      <c r="K131" s="38">
        <f>IF(AND(傷病手当金計算!$D$7=7,傷病手当金計算!$D$19&gt;=B131,傷病手当金計算!$D$19&lt;C131),1,0)</f>
        <v>0</v>
      </c>
      <c r="M131" s="38">
        <f>D131*源泉徴収税額表!D131</f>
        <v>0</v>
      </c>
      <c r="N131" s="38">
        <f>E131*源泉徴収税額表!E131</f>
        <v>0</v>
      </c>
      <c r="O131" s="38">
        <f>F131*源泉徴収税額表!F131</f>
        <v>0</v>
      </c>
      <c r="P131" s="38">
        <f>G131*源泉徴収税額表!G131</f>
        <v>0</v>
      </c>
      <c r="Q131" s="38">
        <f>H131*源泉徴収税額表!H131</f>
        <v>0</v>
      </c>
      <c r="R131" s="38">
        <f>I131*源泉徴収税額表!I131</f>
        <v>0</v>
      </c>
      <c r="S131" s="38">
        <f>J131*源泉徴収税額表!J131</f>
        <v>0</v>
      </c>
      <c r="T131" s="38">
        <f>K131*源泉徴収税額表!K131</f>
        <v>0</v>
      </c>
    </row>
    <row r="132" spans="1:20" s="10" customFormat="1">
      <c r="A132" s="36">
        <v>103</v>
      </c>
      <c r="B132" s="37">
        <v>311000</v>
      </c>
      <c r="C132" s="38">
        <v>314000</v>
      </c>
      <c r="D132" s="38">
        <f>IF(AND(傷病手当金計算!$D$7=0,傷病手当金計算!$D$19&gt;=B132,傷病手当金計算!$D$19&lt;C132),1,0)</f>
        <v>0</v>
      </c>
      <c r="E132" s="38">
        <f>IF(AND(傷病手当金計算!$D$7=1,傷病手当金計算!$D$19&gt;=B132,傷病手当金計算!$D$19&lt;C132),1,0)</f>
        <v>0</v>
      </c>
      <c r="F132" s="38">
        <f>IF(AND(傷病手当金計算!$D$7=2,傷病手当金計算!$D$19&gt;=B132,傷病手当金計算!$D$19&lt;C132),1,0)</f>
        <v>0</v>
      </c>
      <c r="G132" s="38">
        <f>IF(AND(傷病手当金計算!$D$7=3,傷病手当金計算!$D$19&gt;=B132,傷病手当金計算!$D$19&lt;C132),1,0)</f>
        <v>0</v>
      </c>
      <c r="H132" s="38">
        <f>IF(AND(傷病手当金計算!$D$7=4,傷病手当金計算!$D$19&gt;=B132,傷病手当金計算!$D$19&lt;C132),1,0)</f>
        <v>0</v>
      </c>
      <c r="I132" s="38">
        <f>IF(AND(傷病手当金計算!$D$7=5,傷病手当金計算!$D$19&gt;=B132,傷病手当金計算!$D$19&lt;C132),1,0)</f>
        <v>0</v>
      </c>
      <c r="J132" s="38">
        <f>IF(AND(傷病手当金計算!$D$7=6,傷病手当金計算!$D$19&gt;=B132,傷病手当金計算!$D$19&lt;C132),1,0)</f>
        <v>0</v>
      </c>
      <c r="K132" s="38">
        <f>IF(AND(傷病手当金計算!$D$7=7,傷病手当金計算!$D$19&gt;=B132,傷病手当金計算!$D$19&lt;C132),1,0)</f>
        <v>0</v>
      </c>
      <c r="M132" s="38">
        <f>D132*源泉徴収税額表!D132</f>
        <v>0</v>
      </c>
      <c r="N132" s="38">
        <f>E132*源泉徴収税額表!E132</f>
        <v>0</v>
      </c>
      <c r="O132" s="38">
        <f>F132*源泉徴収税額表!F132</f>
        <v>0</v>
      </c>
      <c r="P132" s="38">
        <f>G132*源泉徴収税額表!G132</f>
        <v>0</v>
      </c>
      <c r="Q132" s="38">
        <f>H132*源泉徴収税額表!H132</f>
        <v>0</v>
      </c>
      <c r="R132" s="38">
        <f>I132*源泉徴収税額表!I132</f>
        <v>0</v>
      </c>
      <c r="S132" s="38">
        <f>J132*源泉徴収税額表!J132</f>
        <v>0</v>
      </c>
      <c r="T132" s="38">
        <f>K132*源泉徴収税額表!K132</f>
        <v>0</v>
      </c>
    </row>
    <row r="133" spans="1:20" s="10" customFormat="1">
      <c r="A133" s="36">
        <v>104</v>
      </c>
      <c r="B133" s="37">
        <v>314000</v>
      </c>
      <c r="C133" s="38">
        <v>317000</v>
      </c>
      <c r="D133" s="38">
        <f>IF(AND(傷病手当金計算!$D$7=0,傷病手当金計算!$D$19&gt;=B133,傷病手当金計算!$D$19&lt;C133),1,0)</f>
        <v>0</v>
      </c>
      <c r="E133" s="38">
        <f>IF(AND(傷病手当金計算!$D$7=1,傷病手当金計算!$D$19&gt;=B133,傷病手当金計算!$D$19&lt;C133),1,0)</f>
        <v>0</v>
      </c>
      <c r="F133" s="38">
        <f>IF(AND(傷病手当金計算!$D$7=2,傷病手当金計算!$D$19&gt;=B133,傷病手当金計算!$D$19&lt;C133),1,0)</f>
        <v>0</v>
      </c>
      <c r="G133" s="38">
        <f>IF(AND(傷病手当金計算!$D$7=3,傷病手当金計算!$D$19&gt;=B133,傷病手当金計算!$D$19&lt;C133),1,0)</f>
        <v>0</v>
      </c>
      <c r="H133" s="38">
        <f>IF(AND(傷病手当金計算!$D$7=4,傷病手当金計算!$D$19&gt;=B133,傷病手当金計算!$D$19&lt;C133),1,0)</f>
        <v>0</v>
      </c>
      <c r="I133" s="38">
        <f>IF(AND(傷病手当金計算!$D$7=5,傷病手当金計算!$D$19&gt;=B133,傷病手当金計算!$D$19&lt;C133),1,0)</f>
        <v>0</v>
      </c>
      <c r="J133" s="38">
        <f>IF(AND(傷病手当金計算!$D$7=6,傷病手当金計算!$D$19&gt;=B133,傷病手当金計算!$D$19&lt;C133),1,0)</f>
        <v>0</v>
      </c>
      <c r="K133" s="38">
        <f>IF(AND(傷病手当金計算!$D$7=7,傷病手当金計算!$D$19&gt;=B133,傷病手当金計算!$D$19&lt;C133),1,0)</f>
        <v>0</v>
      </c>
      <c r="M133" s="38">
        <f>D133*源泉徴収税額表!D133</f>
        <v>0</v>
      </c>
      <c r="N133" s="38">
        <f>E133*源泉徴収税額表!E133</f>
        <v>0</v>
      </c>
      <c r="O133" s="38">
        <f>F133*源泉徴収税額表!F133</f>
        <v>0</v>
      </c>
      <c r="P133" s="38">
        <f>G133*源泉徴収税額表!G133</f>
        <v>0</v>
      </c>
      <c r="Q133" s="38">
        <f>H133*源泉徴収税額表!H133</f>
        <v>0</v>
      </c>
      <c r="R133" s="38">
        <f>I133*源泉徴収税額表!I133</f>
        <v>0</v>
      </c>
      <c r="S133" s="38">
        <f>J133*源泉徴収税額表!J133</f>
        <v>0</v>
      </c>
      <c r="T133" s="38">
        <f>K133*源泉徴収税額表!K133</f>
        <v>0</v>
      </c>
    </row>
    <row r="134" spans="1:20" s="10" customFormat="1">
      <c r="A134" s="36">
        <v>105</v>
      </c>
      <c r="B134" s="37">
        <v>317000</v>
      </c>
      <c r="C134" s="38">
        <v>320000</v>
      </c>
      <c r="D134" s="38">
        <f>IF(AND(傷病手当金計算!$D$7=0,傷病手当金計算!$D$19&gt;=B134,傷病手当金計算!$D$19&lt;C134),1,0)</f>
        <v>0</v>
      </c>
      <c r="E134" s="38">
        <f>IF(AND(傷病手当金計算!$D$7=1,傷病手当金計算!$D$19&gt;=B134,傷病手当金計算!$D$19&lt;C134),1,0)</f>
        <v>0</v>
      </c>
      <c r="F134" s="38">
        <f>IF(AND(傷病手当金計算!$D$7=2,傷病手当金計算!$D$19&gt;=B134,傷病手当金計算!$D$19&lt;C134),1,0)</f>
        <v>0</v>
      </c>
      <c r="G134" s="38">
        <f>IF(AND(傷病手当金計算!$D$7=3,傷病手当金計算!$D$19&gt;=B134,傷病手当金計算!$D$19&lt;C134),1,0)</f>
        <v>0</v>
      </c>
      <c r="H134" s="38">
        <f>IF(AND(傷病手当金計算!$D$7=4,傷病手当金計算!$D$19&gt;=B134,傷病手当金計算!$D$19&lt;C134),1,0)</f>
        <v>0</v>
      </c>
      <c r="I134" s="38">
        <f>IF(AND(傷病手当金計算!$D$7=5,傷病手当金計算!$D$19&gt;=B134,傷病手当金計算!$D$19&lt;C134),1,0)</f>
        <v>0</v>
      </c>
      <c r="J134" s="38">
        <f>IF(AND(傷病手当金計算!$D$7=6,傷病手当金計算!$D$19&gt;=B134,傷病手当金計算!$D$19&lt;C134),1,0)</f>
        <v>0</v>
      </c>
      <c r="K134" s="38">
        <f>IF(AND(傷病手当金計算!$D$7=7,傷病手当金計算!$D$19&gt;=B134,傷病手当金計算!$D$19&lt;C134),1,0)</f>
        <v>0</v>
      </c>
      <c r="M134" s="38">
        <f>D134*源泉徴収税額表!D134</f>
        <v>0</v>
      </c>
      <c r="N134" s="38">
        <f>E134*源泉徴収税額表!E134</f>
        <v>0</v>
      </c>
      <c r="O134" s="38">
        <f>F134*源泉徴収税額表!F134</f>
        <v>0</v>
      </c>
      <c r="P134" s="38">
        <f>G134*源泉徴収税額表!G134</f>
        <v>0</v>
      </c>
      <c r="Q134" s="38">
        <f>H134*源泉徴収税額表!H134</f>
        <v>0</v>
      </c>
      <c r="R134" s="38">
        <f>I134*源泉徴収税額表!I134</f>
        <v>0</v>
      </c>
      <c r="S134" s="38">
        <f>J134*源泉徴収税額表!J134</f>
        <v>0</v>
      </c>
      <c r="T134" s="38">
        <f>K134*源泉徴収税額表!K134</f>
        <v>0</v>
      </c>
    </row>
    <row r="135" spans="1:20" s="10" customFormat="1">
      <c r="A135" s="36"/>
      <c r="B135" s="37"/>
      <c r="C135" s="38"/>
      <c r="D135" s="38"/>
      <c r="E135" s="38"/>
      <c r="F135" s="38"/>
      <c r="G135" s="38"/>
      <c r="H135" s="38"/>
      <c r="I135" s="38"/>
      <c r="J135" s="38"/>
      <c r="K135" s="38"/>
      <c r="M135" s="38">
        <f>D135*源泉徴収税額表!D135</f>
        <v>0</v>
      </c>
      <c r="N135" s="38">
        <f>E135*源泉徴収税額表!E135</f>
        <v>0</v>
      </c>
      <c r="O135" s="38">
        <f>F135*源泉徴収税額表!F135</f>
        <v>0</v>
      </c>
      <c r="P135" s="38">
        <f>G135*源泉徴収税額表!G135</f>
        <v>0</v>
      </c>
      <c r="Q135" s="38">
        <f>H135*源泉徴収税額表!H135</f>
        <v>0</v>
      </c>
      <c r="R135" s="38">
        <f>I135*源泉徴収税額表!I135</f>
        <v>0</v>
      </c>
      <c r="S135" s="38">
        <f>J135*源泉徴収税額表!J135</f>
        <v>0</v>
      </c>
      <c r="T135" s="38">
        <f>K135*源泉徴収税額表!K135</f>
        <v>0</v>
      </c>
    </row>
    <row r="136" spans="1:20" s="10" customFormat="1">
      <c r="A136" s="36">
        <v>106</v>
      </c>
      <c r="B136" s="37">
        <v>320000</v>
      </c>
      <c r="C136" s="38">
        <v>323000</v>
      </c>
      <c r="D136" s="38">
        <f>IF(AND(傷病手当金計算!$D$7=0,傷病手当金計算!$D$19&gt;=B136,傷病手当金計算!$D$19&lt;C136),1,0)</f>
        <v>0</v>
      </c>
      <c r="E136" s="38">
        <f>IF(AND(傷病手当金計算!$D$7=1,傷病手当金計算!$D$19&gt;=B136,傷病手当金計算!$D$19&lt;C136),1,0)</f>
        <v>0</v>
      </c>
      <c r="F136" s="38">
        <f>IF(AND(傷病手当金計算!$D$7=2,傷病手当金計算!$D$19&gt;=B136,傷病手当金計算!$D$19&lt;C136),1,0)</f>
        <v>0</v>
      </c>
      <c r="G136" s="38">
        <f>IF(AND(傷病手当金計算!$D$7=3,傷病手当金計算!$D$19&gt;=B136,傷病手当金計算!$D$19&lt;C136),1,0)</f>
        <v>0</v>
      </c>
      <c r="H136" s="38">
        <f>IF(AND(傷病手当金計算!$D$7=4,傷病手当金計算!$D$19&gt;=B136,傷病手当金計算!$D$19&lt;C136),1,0)</f>
        <v>0</v>
      </c>
      <c r="I136" s="38">
        <f>IF(AND(傷病手当金計算!$D$7=5,傷病手当金計算!$D$19&gt;=B136,傷病手当金計算!$D$19&lt;C136),1,0)</f>
        <v>0</v>
      </c>
      <c r="J136" s="38">
        <f>IF(AND(傷病手当金計算!$D$7=6,傷病手当金計算!$D$19&gt;=B136,傷病手当金計算!$D$19&lt;C136),1,0)</f>
        <v>0</v>
      </c>
      <c r="K136" s="38">
        <f>IF(AND(傷病手当金計算!$D$7=7,傷病手当金計算!$D$19&gt;=B136,傷病手当金計算!$D$19&lt;C136),1,0)</f>
        <v>0</v>
      </c>
      <c r="M136" s="38">
        <f>D136*源泉徴収税額表!D136</f>
        <v>0</v>
      </c>
      <c r="N136" s="38">
        <f>E136*源泉徴収税額表!E136</f>
        <v>0</v>
      </c>
      <c r="O136" s="38">
        <f>F136*源泉徴収税額表!F136</f>
        <v>0</v>
      </c>
      <c r="P136" s="38">
        <f>G136*源泉徴収税額表!G136</f>
        <v>0</v>
      </c>
      <c r="Q136" s="38">
        <f>H136*源泉徴収税額表!H136</f>
        <v>0</v>
      </c>
      <c r="R136" s="38">
        <f>I136*源泉徴収税額表!I136</f>
        <v>0</v>
      </c>
      <c r="S136" s="38">
        <f>J136*源泉徴収税額表!J136</f>
        <v>0</v>
      </c>
      <c r="T136" s="38">
        <f>K136*源泉徴収税額表!K136</f>
        <v>0</v>
      </c>
    </row>
    <row r="137" spans="1:20" s="10" customFormat="1">
      <c r="A137" s="36">
        <v>107</v>
      </c>
      <c r="B137" s="37">
        <v>323000</v>
      </c>
      <c r="C137" s="38">
        <v>326000</v>
      </c>
      <c r="D137" s="38">
        <f>IF(AND(傷病手当金計算!$D$7=0,傷病手当金計算!$D$19&gt;=B137,傷病手当金計算!$D$19&lt;C137),1,0)</f>
        <v>0</v>
      </c>
      <c r="E137" s="38">
        <f>IF(AND(傷病手当金計算!$D$7=1,傷病手当金計算!$D$19&gt;=B137,傷病手当金計算!$D$19&lt;C137),1,0)</f>
        <v>0</v>
      </c>
      <c r="F137" s="38">
        <f>IF(AND(傷病手当金計算!$D$7=2,傷病手当金計算!$D$19&gt;=B137,傷病手当金計算!$D$19&lt;C137),1,0)</f>
        <v>0</v>
      </c>
      <c r="G137" s="38">
        <f>IF(AND(傷病手当金計算!$D$7=3,傷病手当金計算!$D$19&gt;=B137,傷病手当金計算!$D$19&lt;C137),1,0)</f>
        <v>0</v>
      </c>
      <c r="H137" s="38">
        <f>IF(AND(傷病手当金計算!$D$7=4,傷病手当金計算!$D$19&gt;=B137,傷病手当金計算!$D$19&lt;C137),1,0)</f>
        <v>0</v>
      </c>
      <c r="I137" s="38">
        <f>IF(AND(傷病手当金計算!$D$7=5,傷病手当金計算!$D$19&gt;=B137,傷病手当金計算!$D$19&lt;C137),1,0)</f>
        <v>0</v>
      </c>
      <c r="J137" s="38">
        <f>IF(AND(傷病手当金計算!$D$7=6,傷病手当金計算!$D$19&gt;=B137,傷病手当金計算!$D$19&lt;C137),1,0)</f>
        <v>0</v>
      </c>
      <c r="K137" s="38">
        <f>IF(AND(傷病手当金計算!$D$7=7,傷病手当金計算!$D$19&gt;=B137,傷病手当金計算!$D$19&lt;C137),1,0)</f>
        <v>0</v>
      </c>
      <c r="M137" s="38">
        <f>D137*源泉徴収税額表!D137</f>
        <v>0</v>
      </c>
      <c r="N137" s="38">
        <f>E137*源泉徴収税額表!E137</f>
        <v>0</v>
      </c>
      <c r="O137" s="38">
        <f>F137*源泉徴収税額表!F137</f>
        <v>0</v>
      </c>
      <c r="P137" s="38">
        <f>G137*源泉徴収税額表!G137</f>
        <v>0</v>
      </c>
      <c r="Q137" s="38">
        <f>H137*源泉徴収税額表!H137</f>
        <v>0</v>
      </c>
      <c r="R137" s="38">
        <f>I137*源泉徴収税額表!I137</f>
        <v>0</v>
      </c>
      <c r="S137" s="38">
        <f>J137*源泉徴収税額表!J137</f>
        <v>0</v>
      </c>
      <c r="T137" s="38">
        <f>K137*源泉徴収税額表!K137</f>
        <v>0</v>
      </c>
    </row>
    <row r="138" spans="1:20" s="10" customFormat="1">
      <c r="A138" s="36">
        <v>108</v>
      </c>
      <c r="B138" s="37">
        <v>326000</v>
      </c>
      <c r="C138" s="38">
        <v>329000</v>
      </c>
      <c r="D138" s="38">
        <f>IF(AND(傷病手当金計算!$D$7=0,傷病手当金計算!$D$19&gt;=B138,傷病手当金計算!$D$19&lt;C138),1,0)</f>
        <v>0</v>
      </c>
      <c r="E138" s="38">
        <f>IF(AND(傷病手当金計算!$D$7=1,傷病手当金計算!$D$19&gt;=B138,傷病手当金計算!$D$19&lt;C138),1,0)</f>
        <v>0</v>
      </c>
      <c r="F138" s="38">
        <f>IF(AND(傷病手当金計算!$D$7=2,傷病手当金計算!$D$19&gt;=B138,傷病手当金計算!$D$19&lt;C138),1,0)</f>
        <v>0</v>
      </c>
      <c r="G138" s="38">
        <f>IF(AND(傷病手当金計算!$D$7=3,傷病手当金計算!$D$19&gt;=B138,傷病手当金計算!$D$19&lt;C138),1,0)</f>
        <v>0</v>
      </c>
      <c r="H138" s="38">
        <f>IF(AND(傷病手当金計算!$D$7=4,傷病手当金計算!$D$19&gt;=B138,傷病手当金計算!$D$19&lt;C138),1,0)</f>
        <v>0</v>
      </c>
      <c r="I138" s="38">
        <f>IF(AND(傷病手当金計算!$D$7=5,傷病手当金計算!$D$19&gt;=B138,傷病手当金計算!$D$19&lt;C138),1,0)</f>
        <v>0</v>
      </c>
      <c r="J138" s="38">
        <f>IF(AND(傷病手当金計算!$D$7=6,傷病手当金計算!$D$19&gt;=B138,傷病手当金計算!$D$19&lt;C138),1,0)</f>
        <v>0</v>
      </c>
      <c r="K138" s="38">
        <f>IF(AND(傷病手当金計算!$D$7=7,傷病手当金計算!$D$19&gt;=B138,傷病手当金計算!$D$19&lt;C138),1,0)</f>
        <v>0</v>
      </c>
      <c r="M138" s="38">
        <f>D138*源泉徴収税額表!D138</f>
        <v>0</v>
      </c>
      <c r="N138" s="38">
        <f>E138*源泉徴収税額表!E138</f>
        <v>0</v>
      </c>
      <c r="O138" s="38">
        <f>F138*源泉徴収税額表!F138</f>
        <v>0</v>
      </c>
      <c r="P138" s="38">
        <f>G138*源泉徴収税額表!G138</f>
        <v>0</v>
      </c>
      <c r="Q138" s="38">
        <f>H138*源泉徴収税額表!H138</f>
        <v>0</v>
      </c>
      <c r="R138" s="38">
        <f>I138*源泉徴収税額表!I138</f>
        <v>0</v>
      </c>
      <c r="S138" s="38">
        <f>J138*源泉徴収税額表!J138</f>
        <v>0</v>
      </c>
      <c r="T138" s="38">
        <f>K138*源泉徴収税額表!K138</f>
        <v>0</v>
      </c>
    </row>
    <row r="139" spans="1:20" s="10" customFormat="1">
      <c r="A139" s="36">
        <v>109</v>
      </c>
      <c r="B139" s="37">
        <v>329000</v>
      </c>
      <c r="C139" s="38">
        <v>332000</v>
      </c>
      <c r="D139" s="38">
        <f>IF(AND(傷病手当金計算!$D$7=0,傷病手当金計算!$D$19&gt;=B139,傷病手当金計算!$D$19&lt;C139),1,0)</f>
        <v>0</v>
      </c>
      <c r="E139" s="38">
        <f>IF(AND(傷病手当金計算!$D$7=1,傷病手当金計算!$D$19&gt;=B139,傷病手当金計算!$D$19&lt;C139),1,0)</f>
        <v>0</v>
      </c>
      <c r="F139" s="38">
        <f>IF(AND(傷病手当金計算!$D$7=2,傷病手当金計算!$D$19&gt;=B139,傷病手当金計算!$D$19&lt;C139),1,0)</f>
        <v>0</v>
      </c>
      <c r="G139" s="38">
        <f>IF(AND(傷病手当金計算!$D$7=3,傷病手当金計算!$D$19&gt;=B139,傷病手当金計算!$D$19&lt;C139),1,0)</f>
        <v>0</v>
      </c>
      <c r="H139" s="38">
        <f>IF(AND(傷病手当金計算!$D$7=4,傷病手当金計算!$D$19&gt;=B139,傷病手当金計算!$D$19&lt;C139),1,0)</f>
        <v>0</v>
      </c>
      <c r="I139" s="38">
        <f>IF(AND(傷病手当金計算!$D$7=5,傷病手当金計算!$D$19&gt;=B139,傷病手当金計算!$D$19&lt;C139),1,0)</f>
        <v>0</v>
      </c>
      <c r="J139" s="38">
        <f>IF(AND(傷病手当金計算!$D$7=6,傷病手当金計算!$D$19&gt;=B139,傷病手当金計算!$D$19&lt;C139),1,0)</f>
        <v>0</v>
      </c>
      <c r="K139" s="38">
        <f>IF(AND(傷病手当金計算!$D$7=7,傷病手当金計算!$D$19&gt;=B139,傷病手当金計算!$D$19&lt;C139),1,0)</f>
        <v>0</v>
      </c>
      <c r="M139" s="38">
        <f>D139*源泉徴収税額表!D139</f>
        <v>0</v>
      </c>
      <c r="N139" s="38">
        <f>E139*源泉徴収税額表!E139</f>
        <v>0</v>
      </c>
      <c r="O139" s="38">
        <f>F139*源泉徴収税額表!F139</f>
        <v>0</v>
      </c>
      <c r="P139" s="38">
        <f>G139*源泉徴収税額表!G139</f>
        <v>0</v>
      </c>
      <c r="Q139" s="38">
        <f>H139*源泉徴収税額表!H139</f>
        <v>0</v>
      </c>
      <c r="R139" s="38">
        <f>I139*源泉徴収税額表!I139</f>
        <v>0</v>
      </c>
      <c r="S139" s="38">
        <f>J139*源泉徴収税額表!J139</f>
        <v>0</v>
      </c>
      <c r="T139" s="38">
        <f>K139*源泉徴収税額表!K139</f>
        <v>0</v>
      </c>
    </row>
    <row r="140" spans="1:20" s="10" customFormat="1">
      <c r="A140" s="36">
        <v>110</v>
      </c>
      <c r="B140" s="37">
        <v>332000</v>
      </c>
      <c r="C140" s="38">
        <v>335000</v>
      </c>
      <c r="D140" s="38">
        <f>IF(AND(傷病手当金計算!$D$7=0,傷病手当金計算!$D$19&gt;=B140,傷病手当金計算!$D$19&lt;C140),1,0)</f>
        <v>0</v>
      </c>
      <c r="E140" s="38">
        <f>IF(AND(傷病手当金計算!$D$7=1,傷病手当金計算!$D$19&gt;=B140,傷病手当金計算!$D$19&lt;C140),1,0)</f>
        <v>0</v>
      </c>
      <c r="F140" s="38">
        <f>IF(AND(傷病手当金計算!$D$7=2,傷病手当金計算!$D$19&gt;=B140,傷病手当金計算!$D$19&lt;C140),1,0)</f>
        <v>0</v>
      </c>
      <c r="G140" s="38">
        <f>IF(AND(傷病手当金計算!$D$7=3,傷病手当金計算!$D$19&gt;=B140,傷病手当金計算!$D$19&lt;C140),1,0)</f>
        <v>0</v>
      </c>
      <c r="H140" s="38">
        <f>IF(AND(傷病手当金計算!$D$7=4,傷病手当金計算!$D$19&gt;=B140,傷病手当金計算!$D$19&lt;C140),1,0)</f>
        <v>0</v>
      </c>
      <c r="I140" s="38">
        <f>IF(AND(傷病手当金計算!$D$7=5,傷病手当金計算!$D$19&gt;=B140,傷病手当金計算!$D$19&lt;C140),1,0)</f>
        <v>0</v>
      </c>
      <c r="J140" s="38">
        <f>IF(AND(傷病手当金計算!$D$7=6,傷病手当金計算!$D$19&gt;=B140,傷病手当金計算!$D$19&lt;C140),1,0)</f>
        <v>0</v>
      </c>
      <c r="K140" s="38">
        <f>IF(AND(傷病手当金計算!$D$7=7,傷病手当金計算!$D$19&gt;=B140,傷病手当金計算!$D$19&lt;C140),1,0)</f>
        <v>0</v>
      </c>
      <c r="M140" s="38">
        <f>D140*源泉徴収税額表!D140</f>
        <v>0</v>
      </c>
      <c r="N140" s="38">
        <f>E140*源泉徴収税額表!E140</f>
        <v>0</v>
      </c>
      <c r="O140" s="38">
        <f>F140*源泉徴収税額表!F140</f>
        <v>0</v>
      </c>
      <c r="P140" s="38">
        <f>G140*源泉徴収税額表!G140</f>
        <v>0</v>
      </c>
      <c r="Q140" s="38">
        <f>H140*源泉徴収税額表!H140</f>
        <v>0</v>
      </c>
      <c r="R140" s="38">
        <f>I140*源泉徴収税額表!I140</f>
        <v>0</v>
      </c>
      <c r="S140" s="38">
        <f>J140*源泉徴収税額表!J140</f>
        <v>0</v>
      </c>
      <c r="T140" s="38">
        <f>K140*源泉徴収税額表!K140</f>
        <v>0</v>
      </c>
    </row>
    <row r="141" spans="1:20" s="10" customFormat="1">
      <c r="A141" s="36"/>
      <c r="B141" s="37"/>
      <c r="C141" s="38"/>
      <c r="D141" s="38"/>
      <c r="E141" s="38"/>
      <c r="F141" s="38"/>
      <c r="G141" s="38"/>
      <c r="H141" s="38"/>
      <c r="I141" s="38"/>
      <c r="J141" s="38"/>
      <c r="K141" s="38"/>
      <c r="M141" s="38">
        <f>D141*源泉徴収税額表!D141</f>
        <v>0</v>
      </c>
      <c r="N141" s="38">
        <f>E141*源泉徴収税額表!E141</f>
        <v>0</v>
      </c>
      <c r="O141" s="38">
        <f>F141*源泉徴収税額表!F141</f>
        <v>0</v>
      </c>
      <c r="P141" s="38">
        <f>G141*源泉徴収税額表!G141</f>
        <v>0</v>
      </c>
      <c r="Q141" s="38">
        <f>H141*源泉徴収税額表!H141</f>
        <v>0</v>
      </c>
      <c r="R141" s="38">
        <f>I141*源泉徴収税額表!I141</f>
        <v>0</v>
      </c>
      <c r="S141" s="38">
        <f>J141*源泉徴収税額表!J141</f>
        <v>0</v>
      </c>
      <c r="T141" s="38">
        <f>K141*源泉徴収税額表!K141</f>
        <v>0</v>
      </c>
    </row>
    <row r="142" spans="1:20" s="10" customFormat="1">
      <c r="A142" s="36">
        <v>111</v>
      </c>
      <c r="B142" s="37">
        <v>335000</v>
      </c>
      <c r="C142" s="38">
        <v>338000</v>
      </c>
      <c r="D142" s="38">
        <f>IF(AND(傷病手当金計算!$D$7=0,傷病手当金計算!$D$19&gt;=B142,傷病手当金計算!$D$19&lt;C142),1,0)</f>
        <v>0</v>
      </c>
      <c r="E142" s="38">
        <f>IF(AND(傷病手当金計算!$D$7=1,傷病手当金計算!$D$19&gt;=B142,傷病手当金計算!$D$19&lt;C142),1,0)</f>
        <v>0</v>
      </c>
      <c r="F142" s="38">
        <f>IF(AND(傷病手当金計算!$D$7=2,傷病手当金計算!$D$19&gt;=B142,傷病手当金計算!$D$19&lt;C142),1,0)</f>
        <v>0</v>
      </c>
      <c r="G142" s="38">
        <f>IF(AND(傷病手当金計算!$D$7=3,傷病手当金計算!$D$19&gt;=B142,傷病手当金計算!$D$19&lt;C142),1,0)</f>
        <v>0</v>
      </c>
      <c r="H142" s="38">
        <f>IF(AND(傷病手当金計算!$D$7=4,傷病手当金計算!$D$19&gt;=B142,傷病手当金計算!$D$19&lt;C142),1,0)</f>
        <v>0</v>
      </c>
      <c r="I142" s="38">
        <f>IF(AND(傷病手当金計算!$D$7=5,傷病手当金計算!$D$19&gt;=B142,傷病手当金計算!$D$19&lt;C142),1,0)</f>
        <v>0</v>
      </c>
      <c r="J142" s="38">
        <f>IF(AND(傷病手当金計算!$D$7=6,傷病手当金計算!$D$19&gt;=B142,傷病手当金計算!$D$19&lt;C142),1,0)</f>
        <v>0</v>
      </c>
      <c r="K142" s="38">
        <f>IF(AND(傷病手当金計算!$D$7=7,傷病手当金計算!$D$19&gt;=B142,傷病手当金計算!$D$19&lt;C142),1,0)</f>
        <v>0</v>
      </c>
      <c r="M142" s="38">
        <f>D142*源泉徴収税額表!D142</f>
        <v>0</v>
      </c>
      <c r="N142" s="38">
        <f>E142*源泉徴収税額表!E142</f>
        <v>0</v>
      </c>
      <c r="O142" s="38">
        <f>F142*源泉徴収税額表!F142</f>
        <v>0</v>
      </c>
      <c r="P142" s="38">
        <f>G142*源泉徴収税額表!G142</f>
        <v>0</v>
      </c>
      <c r="Q142" s="38">
        <f>H142*源泉徴収税額表!H142</f>
        <v>0</v>
      </c>
      <c r="R142" s="38">
        <f>I142*源泉徴収税額表!I142</f>
        <v>0</v>
      </c>
      <c r="S142" s="38">
        <f>J142*源泉徴収税額表!J142</f>
        <v>0</v>
      </c>
      <c r="T142" s="38">
        <f>K142*源泉徴収税額表!K142</f>
        <v>0</v>
      </c>
    </row>
    <row r="143" spans="1:20" s="10" customFormat="1">
      <c r="A143" s="36">
        <v>112</v>
      </c>
      <c r="B143" s="37">
        <v>338000</v>
      </c>
      <c r="C143" s="38">
        <v>341000</v>
      </c>
      <c r="D143" s="38">
        <f>IF(AND(傷病手当金計算!$D$7=0,傷病手当金計算!$D$19&gt;=B143,傷病手当金計算!$D$19&lt;C143),1,0)</f>
        <v>0</v>
      </c>
      <c r="E143" s="38">
        <f>IF(AND(傷病手当金計算!$D$7=1,傷病手当金計算!$D$19&gt;=B143,傷病手当金計算!$D$19&lt;C143),1,0)</f>
        <v>0</v>
      </c>
      <c r="F143" s="38">
        <f>IF(AND(傷病手当金計算!$D$7=2,傷病手当金計算!$D$19&gt;=B143,傷病手当金計算!$D$19&lt;C143),1,0)</f>
        <v>0</v>
      </c>
      <c r="G143" s="38">
        <f>IF(AND(傷病手当金計算!$D$7=3,傷病手当金計算!$D$19&gt;=B143,傷病手当金計算!$D$19&lt;C143),1,0)</f>
        <v>0</v>
      </c>
      <c r="H143" s="38">
        <f>IF(AND(傷病手当金計算!$D$7=4,傷病手当金計算!$D$19&gt;=B143,傷病手当金計算!$D$19&lt;C143),1,0)</f>
        <v>0</v>
      </c>
      <c r="I143" s="38">
        <f>IF(AND(傷病手当金計算!$D$7=5,傷病手当金計算!$D$19&gt;=B143,傷病手当金計算!$D$19&lt;C143),1,0)</f>
        <v>0</v>
      </c>
      <c r="J143" s="38">
        <f>IF(AND(傷病手当金計算!$D$7=6,傷病手当金計算!$D$19&gt;=B143,傷病手当金計算!$D$19&lt;C143),1,0)</f>
        <v>0</v>
      </c>
      <c r="K143" s="38">
        <f>IF(AND(傷病手当金計算!$D$7=7,傷病手当金計算!$D$19&gt;=B143,傷病手当金計算!$D$19&lt;C143),1,0)</f>
        <v>0</v>
      </c>
      <c r="M143" s="38">
        <f>D143*源泉徴収税額表!D143</f>
        <v>0</v>
      </c>
      <c r="N143" s="38">
        <f>E143*源泉徴収税額表!E143</f>
        <v>0</v>
      </c>
      <c r="O143" s="38">
        <f>F143*源泉徴収税額表!F143</f>
        <v>0</v>
      </c>
      <c r="P143" s="38">
        <f>G143*源泉徴収税額表!G143</f>
        <v>0</v>
      </c>
      <c r="Q143" s="38">
        <f>H143*源泉徴収税額表!H143</f>
        <v>0</v>
      </c>
      <c r="R143" s="38">
        <f>I143*源泉徴収税額表!I143</f>
        <v>0</v>
      </c>
      <c r="S143" s="38">
        <f>J143*源泉徴収税額表!J143</f>
        <v>0</v>
      </c>
      <c r="T143" s="38">
        <f>K143*源泉徴収税額表!K143</f>
        <v>0</v>
      </c>
    </row>
    <row r="144" spans="1:20" s="10" customFormat="1">
      <c r="A144" s="36">
        <v>113</v>
      </c>
      <c r="B144" s="37">
        <v>341000</v>
      </c>
      <c r="C144" s="38">
        <v>344000</v>
      </c>
      <c r="D144" s="38">
        <f>IF(AND(傷病手当金計算!$D$7=0,傷病手当金計算!$D$19&gt;=B144,傷病手当金計算!$D$19&lt;C144),1,0)</f>
        <v>0</v>
      </c>
      <c r="E144" s="38">
        <f>IF(AND(傷病手当金計算!$D$7=1,傷病手当金計算!$D$19&gt;=B144,傷病手当金計算!$D$19&lt;C144),1,0)</f>
        <v>0</v>
      </c>
      <c r="F144" s="38">
        <f>IF(AND(傷病手当金計算!$D$7=2,傷病手当金計算!$D$19&gt;=B144,傷病手当金計算!$D$19&lt;C144),1,0)</f>
        <v>0</v>
      </c>
      <c r="G144" s="38">
        <f>IF(AND(傷病手当金計算!$D$7=3,傷病手当金計算!$D$19&gt;=B144,傷病手当金計算!$D$19&lt;C144),1,0)</f>
        <v>0</v>
      </c>
      <c r="H144" s="38">
        <f>IF(AND(傷病手当金計算!$D$7=4,傷病手当金計算!$D$19&gt;=B144,傷病手当金計算!$D$19&lt;C144),1,0)</f>
        <v>0</v>
      </c>
      <c r="I144" s="38">
        <f>IF(AND(傷病手当金計算!$D$7=5,傷病手当金計算!$D$19&gt;=B144,傷病手当金計算!$D$19&lt;C144),1,0)</f>
        <v>0</v>
      </c>
      <c r="J144" s="38">
        <f>IF(AND(傷病手当金計算!$D$7=6,傷病手当金計算!$D$19&gt;=B144,傷病手当金計算!$D$19&lt;C144),1,0)</f>
        <v>0</v>
      </c>
      <c r="K144" s="38">
        <f>IF(AND(傷病手当金計算!$D$7=7,傷病手当金計算!$D$19&gt;=B144,傷病手当金計算!$D$19&lt;C144),1,0)</f>
        <v>0</v>
      </c>
      <c r="M144" s="38">
        <f>D144*源泉徴収税額表!D144</f>
        <v>0</v>
      </c>
      <c r="N144" s="38">
        <f>E144*源泉徴収税額表!E144</f>
        <v>0</v>
      </c>
      <c r="O144" s="38">
        <f>F144*源泉徴収税額表!F144</f>
        <v>0</v>
      </c>
      <c r="P144" s="38">
        <f>G144*源泉徴収税額表!G144</f>
        <v>0</v>
      </c>
      <c r="Q144" s="38">
        <f>H144*源泉徴収税額表!H144</f>
        <v>0</v>
      </c>
      <c r="R144" s="38">
        <f>I144*源泉徴収税額表!I144</f>
        <v>0</v>
      </c>
      <c r="S144" s="38">
        <f>J144*源泉徴収税額表!J144</f>
        <v>0</v>
      </c>
      <c r="T144" s="38">
        <f>K144*源泉徴収税額表!K144</f>
        <v>0</v>
      </c>
    </row>
    <row r="145" spans="1:20" s="10" customFormat="1">
      <c r="A145" s="36">
        <v>114</v>
      </c>
      <c r="B145" s="37">
        <v>344000</v>
      </c>
      <c r="C145" s="38">
        <v>347000</v>
      </c>
      <c r="D145" s="38">
        <f>IF(AND(傷病手当金計算!$D$7=0,傷病手当金計算!$D$19&gt;=B145,傷病手当金計算!$D$19&lt;C145),1,0)</f>
        <v>0</v>
      </c>
      <c r="E145" s="38">
        <f>IF(AND(傷病手当金計算!$D$7=1,傷病手当金計算!$D$19&gt;=B145,傷病手当金計算!$D$19&lt;C145),1,0)</f>
        <v>0</v>
      </c>
      <c r="F145" s="38">
        <f>IF(AND(傷病手当金計算!$D$7=2,傷病手当金計算!$D$19&gt;=B145,傷病手当金計算!$D$19&lt;C145),1,0)</f>
        <v>0</v>
      </c>
      <c r="G145" s="38">
        <f>IF(AND(傷病手当金計算!$D$7=3,傷病手当金計算!$D$19&gt;=B145,傷病手当金計算!$D$19&lt;C145),1,0)</f>
        <v>0</v>
      </c>
      <c r="H145" s="38">
        <f>IF(AND(傷病手当金計算!$D$7=4,傷病手当金計算!$D$19&gt;=B145,傷病手当金計算!$D$19&lt;C145),1,0)</f>
        <v>0</v>
      </c>
      <c r="I145" s="38">
        <f>IF(AND(傷病手当金計算!$D$7=5,傷病手当金計算!$D$19&gt;=B145,傷病手当金計算!$D$19&lt;C145),1,0)</f>
        <v>0</v>
      </c>
      <c r="J145" s="38">
        <f>IF(AND(傷病手当金計算!$D$7=6,傷病手当金計算!$D$19&gt;=B145,傷病手当金計算!$D$19&lt;C145),1,0)</f>
        <v>0</v>
      </c>
      <c r="K145" s="38">
        <f>IF(AND(傷病手当金計算!$D$7=7,傷病手当金計算!$D$19&gt;=B145,傷病手当金計算!$D$19&lt;C145),1,0)</f>
        <v>0</v>
      </c>
      <c r="M145" s="38">
        <f>D145*源泉徴収税額表!D145</f>
        <v>0</v>
      </c>
      <c r="N145" s="38">
        <f>E145*源泉徴収税額表!E145</f>
        <v>0</v>
      </c>
      <c r="O145" s="38">
        <f>F145*源泉徴収税額表!F145</f>
        <v>0</v>
      </c>
      <c r="P145" s="38">
        <f>G145*源泉徴収税額表!G145</f>
        <v>0</v>
      </c>
      <c r="Q145" s="38">
        <f>H145*源泉徴収税額表!H145</f>
        <v>0</v>
      </c>
      <c r="R145" s="38">
        <f>I145*源泉徴収税額表!I145</f>
        <v>0</v>
      </c>
      <c r="S145" s="38">
        <f>J145*源泉徴収税額表!J145</f>
        <v>0</v>
      </c>
      <c r="T145" s="38">
        <f>K145*源泉徴収税額表!K145</f>
        <v>0</v>
      </c>
    </row>
    <row r="146" spans="1:20" s="10" customFormat="1">
      <c r="A146" s="36">
        <v>115</v>
      </c>
      <c r="B146" s="37">
        <v>347000</v>
      </c>
      <c r="C146" s="38">
        <v>350000</v>
      </c>
      <c r="D146" s="38">
        <f>IF(AND(傷病手当金計算!$D$7=0,傷病手当金計算!$D$19&gt;=B146,傷病手当金計算!$D$19&lt;C146),1,0)</f>
        <v>0</v>
      </c>
      <c r="E146" s="38">
        <f>IF(AND(傷病手当金計算!$D$7=1,傷病手当金計算!$D$19&gt;=B146,傷病手当金計算!$D$19&lt;C146),1,0)</f>
        <v>0</v>
      </c>
      <c r="F146" s="38">
        <f>IF(AND(傷病手当金計算!$D$7=2,傷病手当金計算!$D$19&gt;=B146,傷病手当金計算!$D$19&lt;C146),1,0)</f>
        <v>0</v>
      </c>
      <c r="G146" s="38">
        <f>IF(AND(傷病手当金計算!$D$7=3,傷病手当金計算!$D$19&gt;=B146,傷病手当金計算!$D$19&lt;C146),1,0)</f>
        <v>0</v>
      </c>
      <c r="H146" s="38">
        <f>IF(AND(傷病手当金計算!$D$7=4,傷病手当金計算!$D$19&gt;=B146,傷病手当金計算!$D$19&lt;C146),1,0)</f>
        <v>0</v>
      </c>
      <c r="I146" s="38">
        <f>IF(AND(傷病手当金計算!$D$7=5,傷病手当金計算!$D$19&gt;=B146,傷病手当金計算!$D$19&lt;C146),1,0)</f>
        <v>0</v>
      </c>
      <c r="J146" s="38">
        <f>IF(AND(傷病手当金計算!$D$7=6,傷病手当金計算!$D$19&gt;=B146,傷病手当金計算!$D$19&lt;C146),1,0)</f>
        <v>0</v>
      </c>
      <c r="K146" s="38">
        <f>IF(AND(傷病手当金計算!$D$7=7,傷病手当金計算!$D$19&gt;=B146,傷病手当金計算!$D$19&lt;C146),1,0)</f>
        <v>0</v>
      </c>
      <c r="M146" s="38">
        <f>D146*源泉徴収税額表!D146</f>
        <v>0</v>
      </c>
      <c r="N146" s="38">
        <f>E146*源泉徴収税額表!E146</f>
        <v>0</v>
      </c>
      <c r="O146" s="38">
        <f>F146*源泉徴収税額表!F146</f>
        <v>0</v>
      </c>
      <c r="P146" s="38">
        <f>G146*源泉徴収税額表!G146</f>
        <v>0</v>
      </c>
      <c r="Q146" s="38">
        <f>H146*源泉徴収税額表!H146</f>
        <v>0</v>
      </c>
      <c r="R146" s="38">
        <f>I146*源泉徴収税額表!I146</f>
        <v>0</v>
      </c>
      <c r="S146" s="38">
        <f>J146*源泉徴収税額表!J146</f>
        <v>0</v>
      </c>
      <c r="T146" s="38">
        <f>K146*源泉徴収税額表!K146</f>
        <v>0</v>
      </c>
    </row>
    <row r="147" spans="1:20" s="10" customFormat="1">
      <c r="A147" s="36"/>
      <c r="B147" s="37"/>
      <c r="C147" s="38"/>
      <c r="D147" s="38"/>
      <c r="E147" s="38"/>
      <c r="F147" s="38"/>
      <c r="G147" s="38"/>
      <c r="H147" s="38"/>
      <c r="I147" s="38"/>
      <c r="J147" s="38"/>
      <c r="K147" s="38"/>
      <c r="M147" s="38">
        <f>D147*源泉徴収税額表!D147</f>
        <v>0</v>
      </c>
      <c r="N147" s="38">
        <f>E147*源泉徴収税額表!E147</f>
        <v>0</v>
      </c>
      <c r="O147" s="38">
        <f>F147*源泉徴収税額表!F147</f>
        <v>0</v>
      </c>
      <c r="P147" s="38">
        <f>G147*源泉徴収税額表!G147</f>
        <v>0</v>
      </c>
      <c r="Q147" s="38">
        <f>H147*源泉徴収税額表!H147</f>
        <v>0</v>
      </c>
      <c r="R147" s="38">
        <f>I147*源泉徴収税額表!I147</f>
        <v>0</v>
      </c>
      <c r="S147" s="38">
        <f>J147*源泉徴収税額表!J147</f>
        <v>0</v>
      </c>
      <c r="T147" s="38">
        <f>K147*源泉徴収税額表!K147</f>
        <v>0</v>
      </c>
    </row>
    <row r="148" spans="1:20" s="10" customFormat="1">
      <c r="A148" s="36">
        <v>116</v>
      </c>
      <c r="B148" s="37">
        <v>350000</v>
      </c>
      <c r="C148" s="38">
        <v>353000</v>
      </c>
      <c r="D148" s="38">
        <f>IF(AND(傷病手当金計算!$D$7=0,傷病手当金計算!$D$19&gt;=B148,傷病手当金計算!$D$19&lt;C148),1,0)</f>
        <v>0</v>
      </c>
      <c r="E148" s="38">
        <f>IF(AND(傷病手当金計算!$D$7=1,傷病手当金計算!$D$19&gt;=B148,傷病手当金計算!$D$19&lt;C148),1,0)</f>
        <v>0</v>
      </c>
      <c r="F148" s="38">
        <f>IF(AND(傷病手当金計算!$D$7=2,傷病手当金計算!$D$19&gt;=B148,傷病手当金計算!$D$19&lt;C148),1,0)</f>
        <v>0</v>
      </c>
      <c r="G148" s="38">
        <f>IF(AND(傷病手当金計算!$D$7=3,傷病手当金計算!$D$19&gt;=B148,傷病手当金計算!$D$19&lt;C148),1,0)</f>
        <v>0</v>
      </c>
      <c r="H148" s="38">
        <f>IF(AND(傷病手当金計算!$D$7=4,傷病手当金計算!$D$19&gt;=B148,傷病手当金計算!$D$19&lt;C148),1,0)</f>
        <v>0</v>
      </c>
      <c r="I148" s="38">
        <f>IF(AND(傷病手当金計算!$D$7=5,傷病手当金計算!$D$19&gt;=B148,傷病手当金計算!$D$19&lt;C148),1,0)</f>
        <v>0</v>
      </c>
      <c r="J148" s="38">
        <f>IF(AND(傷病手当金計算!$D$7=6,傷病手当金計算!$D$19&gt;=B148,傷病手当金計算!$D$19&lt;C148),1,0)</f>
        <v>0</v>
      </c>
      <c r="K148" s="38">
        <f>IF(AND(傷病手当金計算!$D$7=7,傷病手当金計算!$D$19&gt;=B148,傷病手当金計算!$D$19&lt;C148),1,0)</f>
        <v>0</v>
      </c>
      <c r="M148" s="38">
        <f>D148*源泉徴収税額表!D148</f>
        <v>0</v>
      </c>
      <c r="N148" s="38">
        <f>E148*源泉徴収税額表!E148</f>
        <v>0</v>
      </c>
      <c r="O148" s="38">
        <f>F148*源泉徴収税額表!F148</f>
        <v>0</v>
      </c>
      <c r="P148" s="38">
        <f>G148*源泉徴収税額表!G148</f>
        <v>0</v>
      </c>
      <c r="Q148" s="38">
        <f>H148*源泉徴収税額表!H148</f>
        <v>0</v>
      </c>
      <c r="R148" s="38">
        <f>I148*源泉徴収税額表!I148</f>
        <v>0</v>
      </c>
      <c r="S148" s="38">
        <f>J148*源泉徴収税額表!J148</f>
        <v>0</v>
      </c>
      <c r="T148" s="38">
        <f>K148*源泉徴収税額表!K148</f>
        <v>0</v>
      </c>
    </row>
    <row r="149" spans="1:20" s="10" customFormat="1">
      <c r="A149" s="36">
        <v>117</v>
      </c>
      <c r="B149" s="37">
        <v>353000</v>
      </c>
      <c r="C149" s="38">
        <v>356000</v>
      </c>
      <c r="D149" s="38">
        <f>IF(AND(傷病手当金計算!$D$7=0,傷病手当金計算!$D$19&gt;=B149,傷病手当金計算!$D$19&lt;C149),1,0)</f>
        <v>0</v>
      </c>
      <c r="E149" s="38">
        <f>IF(AND(傷病手当金計算!$D$7=1,傷病手当金計算!$D$19&gt;=B149,傷病手当金計算!$D$19&lt;C149),1,0)</f>
        <v>0</v>
      </c>
      <c r="F149" s="38">
        <f>IF(AND(傷病手当金計算!$D$7=2,傷病手当金計算!$D$19&gt;=B149,傷病手当金計算!$D$19&lt;C149),1,0)</f>
        <v>0</v>
      </c>
      <c r="G149" s="38">
        <f>IF(AND(傷病手当金計算!$D$7=3,傷病手当金計算!$D$19&gt;=B149,傷病手当金計算!$D$19&lt;C149),1,0)</f>
        <v>0</v>
      </c>
      <c r="H149" s="38">
        <f>IF(AND(傷病手当金計算!$D$7=4,傷病手当金計算!$D$19&gt;=B149,傷病手当金計算!$D$19&lt;C149),1,0)</f>
        <v>0</v>
      </c>
      <c r="I149" s="38">
        <f>IF(AND(傷病手当金計算!$D$7=5,傷病手当金計算!$D$19&gt;=B149,傷病手当金計算!$D$19&lt;C149),1,0)</f>
        <v>0</v>
      </c>
      <c r="J149" s="38">
        <f>IF(AND(傷病手当金計算!$D$7=6,傷病手当金計算!$D$19&gt;=B149,傷病手当金計算!$D$19&lt;C149),1,0)</f>
        <v>0</v>
      </c>
      <c r="K149" s="38">
        <f>IF(AND(傷病手当金計算!$D$7=7,傷病手当金計算!$D$19&gt;=B149,傷病手当金計算!$D$19&lt;C149),1,0)</f>
        <v>0</v>
      </c>
      <c r="M149" s="38">
        <f>D149*源泉徴収税額表!D149</f>
        <v>0</v>
      </c>
      <c r="N149" s="38">
        <f>E149*源泉徴収税額表!E149</f>
        <v>0</v>
      </c>
      <c r="O149" s="38">
        <f>F149*源泉徴収税額表!F149</f>
        <v>0</v>
      </c>
      <c r="P149" s="38">
        <f>G149*源泉徴収税額表!G149</f>
        <v>0</v>
      </c>
      <c r="Q149" s="38">
        <f>H149*源泉徴収税額表!H149</f>
        <v>0</v>
      </c>
      <c r="R149" s="38">
        <f>I149*源泉徴収税額表!I149</f>
        <v>0</v>
      </c>
      <c r="S149" s="38">
        <f>J149*源泉徴収税額表!J149</f>
        <v>0</v>
      </c>
      <c r="T149" s="38">
        <f>K149*源泉徴収税額表!K149</f>
        <v>0</v>
      </c>
    </row>
    <row r="150" spans="1:20" s="10" customFormat="1">
      <c r="A150" s="36">
        <v>118</v>
      </c>
      <c r="B150" s="37">
        <v>356000</v>
      </c>
      <c r="C150" s="38">
        <v>359000</v>
      </c>
      <c r="D150" s="38">
        <f>IF(AND(傷病手当金計算!$D$7=0,傷病手当金計算!$D$19&gt;=B150,傷病手当金計算!$D$19&lt;C150),1,0)</f>
        <v>0</v>
      </c>
      <c r="E150" s="38">
        <f>IF(AND(傷病手当金計算!$D$7=1,傷病手当金計算!$D$19&gt;=B150,傷病手当金計算!$D$19&lt;C150),1,0)</f>
        <v>0</v>
      </c>
      <c r="F150" s="38">
        <f>IF(AND(傷病手当金計算!$D$7=2,傷病手当金計算!$D$19&gt;=B150,傷病手当金計算!$D$19&lt;C150),1,0)</f>
        <v>0</v>
      </c>
      <c r="G150" s="38">
        <f>IF(AND(傷病手当金計算!$D$7=3,傷病手当金計算!$D$19&gt;=B150,傷病手当金計算!$D$19&lt;C150),1,0)</f>
        <v>0</v>
      </c>
      <c r="H150" s="38">
        <f>IF(AND(傷病手当金計算!$D$7=4,傷病手当金計算!$D$19&gt;=B150,傷病手当金計算!$D$19&lt;C150),1,0)</f>
        <v>0</v>
      </c>
      <c r="I150" s="38">
        <f>IF(AND(傷病手当金計算!$D$7=5,傷病手当金計算!$D$19&gt;=B150,傷病手当金計算!$D$19&lt;C150),1,0)</f>
        <v>0</v>
      </c>
      <c r="J150" s="38">
        <f>IF(AND(傷病手当金計算!$D$7=6,傷病手当金計算!$D$19&gt;=B150,傷病手当金計算!$D$19&lt;C150),1,0)</f>
        <v>0</v>
      </c>
      <c r="K150" s="38">
        <f>IF(AND(傷病手当金計算!$D$7=7,傷病手当金計算!$D$19&gt;=B150,傷病手当金計算!$D$19&lt;C150),1,0)</f>
        <v>0</v>
      </c>
      <c r="M150" s="38">
        <f>D150*源泉徴収税額表!D150</f>
        <v>0</v>
      </c>
      <c r="N150" s="38">
        <f>E150*源泉徴収税額表!E150</f>
        <v>0</v>
      </c>
      <c r="O150" s="38">
        <f>F150*源泉徴収税額表!F150</f>
        <v>0</v>
      </c>
      <c r="P150" s="38">
        <f>G150*源泉徴収税額表!G150</f>
        <v>0</v>
      </c>
      <c r="Q150" s="38">
        <f>H150*源泉徴収税額表!H150</f>
        <v>0</v>
      </c>
      <c r="R150" s="38">
        <f>I150*源泉徴収税額表!I150</f>
        <v>0</v>
      </c>
      <c r="S150" s="38">
        <f>J150*源泉徴収税額表!J150</f>
        <v>0</v>
      </c>
      <c r="T150" s="38">
        <f>K150*源泉徴収税額表!K150</f>
        <v>0</v>
      </c>
    </row>
    <row r="151" spans="1:20" s="10" customFormat="1">
      <c r="A151" s="36">
        <v>119</v>
      </c>
      <c r="B151" s="37">
        <v>359000</v>
      </c>
      <c r="C151" s="38">
        <v>362000</v>
      </c>
      <c r="D151" s="38">
        <f>IF(AND(傷病手当金計算!$D$7=0,傷病手当金計算!$D$19&gt;=B151,傷病手当金計算!$D$19&lt;C151),1,0)</f>
        <v>0</v>
      </c>
      <c r="E151" s="38">
        <f>IF(AND(傷病手当金計算!$D$7=1,傷病手当金計算!$D$19&gt;=B151,傷病手当金計算!$D$19&lt;C151),1,0)</f>
        <v>0</v>
      </c>
      <c r="F151" s="38">
        <f>IF(AND(傷病手当金計算!$D$7=2,傷病手当金計算!$D$19&gt;=B151,傷病手当金計算!$D$19&lt;C151),1,0)</f>
        <v>0</v>
      </c>
      <c r="G151" s="38">
        <f>IF(AND(傷病手当金計算!$D$7=3,傷病手当金計算!$D$19&gt;=B151,傷病手当金計算!$D$19&lt;C151),1,0)</f>
        <v>0</v>
      </c>
      <c r="H151" s="38">
        <f>IF(AND(傷病手当金計算!$D$7=4,傷病手当金計算!$D$19&gt;=B151,傷病手当金計算!$D$19&lt;C151),1,0)</f>
        <v>0</v>
      </c>
      <c r="I151" s="38">
        <f>IF(AND(傷病手当金計算!$D$7=5,傷病手当金計算!$D$19&gt;=B151,傷病手当金計算!$D$19&lt;C151),1,0)</f>
        <v>0</v>
      </c>
      <c r="J151" s="38">
        <f>IF(AND(傷病手当金計算!$D$7=6,傷病手当金計算!$D$19&gt;=B151,傷病手当金計算!$D$19&lt;C151),1,0)</f>
        <v>0</v>
      </c>
      <c r="K151" s="38">
        <f>IF(AND(傷病手当金計算!$D$7=7,傷病手当金計算!$D$19&gt;=B151,傷病手当金計算!$D$19&lt;C151),1,0)</f>
        <v>0</v>
      </c>
      <c r="M151" s="38">
        <f>D151*源泉徴収税額表!D151</f>
        <v>0</v>
      </c>
      <c r="N151" s="38">
        <f>E151*源泉徴収税額表!E151</f>
        <v>0</v>
      </c>
      <c r="O151" s="38">
        <f>F151*源泉徴収税額表!F151</f>
        <v>0</v>
      </c>
      <c r="P151" s="38">
        <f>G151*源泉徴収税額表!G151</f>
        <v>0</v>
      </c>
      <c r="Q151" s="38">
        <f>H151*源泉徴収税額表!H151</f>
        <v>0</v>
      </c>
      <c r="R151" s="38">
        <f>I151*源泉徴収税額表!I151</f>
        <v>0</v>
      </c>
      <c r="S151" s="38">
        <f>J151*源泉徴収税額表!J151</f>
        <v>0</v>
      </c>
      <c r="T151" s="38">
        <f>K151*源泉徴収税額表!K151</f>
        <v>0</v>
      </c>
    </row>
    <row r="152" spans="1:20" s="10" customFormat="1">
      <c r="A152" s="36">
        <v>120</v>
      </c>
      <c r="B152" s="37">
        <v>362000</v>
      </c>
      <c r="C152" s="38">
        <v>365000</v>
      </c>
      <c r="D152" s="38">
        <f>IF(AND(傷病手当金計算!$D$7=0,傷病手当金計算!$D$19&gt;=B152,傷病手当金計算!$D$19&lt;C152),1,0)</f>
        <v>0</v>
      </c>
      <c r="E152" s="38">
        <f>IF(AND(傷病手当金計算!$D$7=1,傷病手当金計算!$D$19&gt;=B152,傷病手当金計算!$D$19&lt;C152),1,0)</f>
        <v>0</v>
      </c>
      <c r="F152" s="38">
        <f>IF(AND(傷病手当金計算!$D$7=2,傷病手当金計算!$D$19&gt;=B152,傷病手当金計算!$D$19&lt;C152),1,0)</f>
        <v>0</v>
      </c>
      <c r="G152" s="38">
        <f>IF(AND(傷病手当金計算!$D$7=3,傷病手当金計算!$D$19&gt;=B152,傷病手当金計算!$D$19&lt;C152),1,0)</f>
        <v>0</v>
      </c>
      <c r="H152" s="38">
        <f>IF(AND(傷病手当金計算!$D$7=4,傷病手当金計算!$D$19&gt;=B152,傷病手当金計算!$D$19&lt;C152),1,0)</f>
        <v>0</v>
      </c>
      <c r="I152" s="38">
        <f>IF(AND(傷病手当金計算!$D$7=5,傷病手当金計算!$D$19&gt;=B152,傷病手当金計算!$D$19&lt;C152),1,0)</f>
        <v>0</v>
      </c>
      <c r="J152" s="38">
        <f>IF(AND(傷病手当金計算!$D$7=6,傷病手当金計算!$D$19&gt;=B152,傷病手当金計算!$D$19&lt;C152),1,0)</f>
        <v>0</v>
      </c>
      <c r="K152" s="38">
        <f>IF(AND(傷病手当金計算!$D$7=7,傷病手当金計算!$D$19&gt;=B152,傷病手当金計算!$D$19&lt;C152),1,0)</f>
        <v>0</v>
      </c>
      <c r="M152" s="38">
        <f>D152*源泉徴収税額表!D152</f>
        <v>0</v>
      </c>
      <c r="N152" s="38">
        <f>E152*源泉徴収税額表!E152</f>
        <v>0</v>
      </c>
      <c r="O152" s="38">
        <f>F152*源泉徴収税額表!F152</f>
        <v>0</v>
      </c>
      <c r="P152" s="38">
        <f>G152*源泉徴収税額表!G152</f>
        <v>0</v>
      </c>
      <c r="Q152" s="38">
        <f>H152*源泉徴収税額表!H152</f>
        <v>0</v>
      </c>
      <c r="R152" s="38">
        <f>I152*源泉徴収税額表!I152</f>
        <v>0</v>
      </c>
      <c r="S152" s="38">
        <f>J152*源泉徴収税額表!J152</f>
        <v>0</v>
      </c>
      <c r="T152" s="38">
        <f>K152*源泉徴収税額表!K152</f>
        <v>0</v>
      </c>
    </row>
    <row r="153" spans="1:20" s="10" customFormat="1">
      <c r="A153" s="36"/>
      <c r="B153" s="37"/>
      <c r="C153" s="38"/>
      <c r="D153" s="38"/>
      <c r="E153" s="38"/>
      <c r="F153" s="38"/>
      <c r="G153" s="38"/>
      <c r="H153" s="38"/>
      <c r="I153" s="38"/>
      <c r="J153" s="38"/>
      <c r="K153" s="38"/>
      <c r="M153" s="38">
        <f>D153*源泉徴収税額表!D153</f>
        <v>0</v>
      </c>
      <c r="N153" s="38">
        <f>E153*源泉徴収税額表!E153</f>
        <v>0</v>
      </c>
      <c r="O153" s="38">
        <f>F153*源泉徴収税額表!F153</f>
        <v>0</v>
      </c>
      <c r="P153" s="38">
        <f>G153*源泉徴収税額表!G153</f>
        <v>0</v>
      </c>
      <c r="Q153" s="38">
        <f>H153*源泉徴収税額表!H153</f>
        <v>0</v>
      </c>
      <c r="R153" s="38">
        <f>I153*源泉徴収税額表!I153</f>
        <v>0</v>
      </c>
      <c r="S153" s="38">
        <f>J153*源泉徴収税額表!J153</f>
        <v>0</v>
      </c>
      <c r="T153" s="38">
        <f>K153*源泉徴収税額表!K153</f>
        <v>0</v>
      </c>
    </row>
    <row r="154" spans="1:20" s="10" customFormat="1">
      <c r="A154" s="36">
        <v>121</v>
      </c>
      <c r="B154" s="37">
        <v>365000</v>
      </c>
      <c r="C154" s="38">
        <v>368000</v>
      </c>
      <c r="D154" s="38">
        <f>IF(AND(傷病手当金計算!$D$7=0,傷病手当金計算!$D$19&gt;=B154,傷病手当金計算!$D$19&lt;C154),1,0)</f>
        <v>0</v>
      </c>
      <c r="E154" s="38">
        <f>IF(AND(傷病手当金計算!$D$7=1,傷病手当金計算!$D$19&gt;=B154,傷病手当金計算!$D$19&lt;C154),1,0)</f>
        <v>0</v>
      </c>
      <c r="F154" s="38">
        <f>IF(AND(傷病手当金計算!$D$7=2,傷病手当金計算!$D$19&gt;=B154,傷病手当金計算!$D$19&lt;C154),1,0)</f>
        <v>0</v>
      </c>
      <c r="G154" s="38">
        <f>IF(AND(傷病手当金計算!$D$7=3,傷病手当金計算!$D$19&gt;=B154,傷病手当金計算!$D$19&lt;C154),1,0)</f>
        <v>0</v>
      </c>
      <c r="H154" s="38">
        <f>IF(AND(傷病手当金計算!$D$7=4,傷病手当金計算!$D$19&gt;=B154,傷病手当金計算!$D$19&lt;C154),1,0)</f>
        <v>0</v>
      </c>
      <c r="I154" s="38">
        <f>IF(AND(傷病手当金計算!$D$7=5,傷病手当金計算!$D$19&gt;=B154,傷病手当金計算!$D$19&lt;C154),1,0)</f>
        <v>0</v>
      </c>
      <c r="J154" s="38">
        <f>IF(AND(傷病手当金計算!$D$7=6,傷病手当金計算!$D$19&gt;=B154,傷病手当金計算!$D$19&lt;C154),1,0)</f>
        <v>0</v>
      </c>
      <c r="K154" s="38">
        <f>IF(AND(傷病手当金計算!$D$7=7,傷病手当金計算!$D$19&gt;=B154,傷病手当金計算!$D$19&lt;C154),1,0)</f>
        <v>0</v>
      </c>
      <c r="M154" s="38">
        <f>D154*源泉徴収税額表!D154</f>
        <v>0</v>
      </c>
      <c r="N154" s="38">
        <f>E154*源泉徴収税額表!E154</f>
        <v>0</v>
      </c>
      <c r="O154" s="38">
        <f>F154*源泉徴収税額表!F154</f>
        <v>0</v>
      </c>
      <c r="P154" s="38">
        <f>G154*源泉徴収税額表!G154</f>
        <v>0</v>
      </c>
      <c r="Q154" s="38">
        <f>H154*源泉徴収税額表!H154</f>
        <v>0</v>
      </c>
      <c r="R154" s="38">
        <f>I154*源泉徴収税額表!I154</f>
        <v>0</v>
      </c>
      <c r="S154" s="38">
        <f>J154*源泉徴収税額表!J154</f>
        <v>0</v>
      </c>
      <c r="T154" s="38">
        <f>K154*源泉徴収税額表!K154</f>
        <v>0</v>
      </c>
    </row>
    <row r="155" spans="1:20" s="10" customFormat="1">
      <c r="A155" s="36">
        <v>122</v>
      </c>
      <c r="B155" s="37">
        <v>368000</v>
      </c>
      <c r="C155" s="38">
        <v>371000</v>
      </c>
      <c r="D155" s="38">
        <f>IF(AND(傷病手当金計算!$D$7=0,傷病手当金計算!$D$19&gt;=B155,傷病手当金計算!$D$19&lt;C155),1,0)</f>
        <v>0</v>
      </c>
      <c r="E155" s="38">
        <f>IF(AND(傷病手当金計算!$D$7=1,傷病手当金計算!$D$19&gt;=B155,傷病手当金計算!$D$19&lt;C155),1,0)</f>
        <v>0</v>
      </c>
      <c r="F155" s="38">
        <f>IF(AND(傷病手当金計算!$D$7=2,傷病手当金計算!$D$19&gt;=B155,傷病手当金計算!$D$19&lt;C155),1,0)</f>
        <v>0</v>
      </c>
      <c r="G155" s="38">
        <f>IF(AND(傷病手当金計算!$D$7=3,傷病手当金計算!$D$19&gt;=B155,傷病手当金計算!$D$19&lt;C155),1,0)</f>
        <v>0</v>
      </c>
      <c r="H155" s="38">
        <f>IF(AND(傷病手当金計算!$D$7=4,傷病手当金計算!$D$19&gt;=B155,傷病手当金計算!$D$19&lt;C155),1,0)</f>
        <v>0</v>
      </c>
      <c r="I155" s="38">
        <f>IF(AND(傷病手当金計算!$D$7=5,傷病手当金計算!$D$19&gt;=B155,傷病手当金計算!$D$19&lt;C155),1,0)</f>
        <v>0</v>
      </c>
      <c r="J155" s="38">
        <f>IF(AND(傷病手当金計算!$D$7=6,傷病手当金計算!$D$19&gt;=B155,傷病手当金計算!$D$19&lt;C155),1,0)</f>
        <v>0</v>
      </c>
      <c r="K155" s="38">
        <f>IF(AND(傷病手当金計算!$D$7=7,傷病手当金計算!$D$19&gt;=B155,傷病手当金計算!$D$19&lt;C155),1,0)</f>
        <v>0</v>
      </c>
      <c r="M155" s="38">
        <f>D155*源泉徴収税額表!D155</f>
        <v>0</v>
      </c>
      <c r="N155" s="38">
        <f>E155*源泉徴収税額表!E155</f>
        <v>0</v>
      </c>
      <c r="O155" s="38">
        <f>F155*源泉徴収税額表!F155</f>
        <v>0</v>
      </c>
      <c r="P155" s="38">
        <f>G155*源泉徴収税額表!G155</f>
        <v>0</v>
      </c>
      <c r="Q155" s="38">
        <f>H155*源泉徴収税額表!H155</f>
        <v>0</v>
      </c>
      <c r="R155" s="38">
        <f>I155*源泉徴収税額表!I155</f>
        <v>0</v>
      </c>
      <c r="S155" s="38">
        <f>J155*源泉徴収税額表!J155</f>
        <v>0</v>
      </c>
      <c r="T155" s="38">
        <f>K155*源泉徴収税額表!K155</f>
        <v>0</v>
      </c>
    </row>
    <row r="156" spans="1:20" s="10" customFormat="1">
      <c r="A156" s="36">
        <v>123</v>
      </c>
      <c r="B156" s="37">
        <v>371000</v>
      </c>
      <c r="C156" s="38">
        <v>374000</v>
      </c>
      <c r="D156" s="38">
        <f>IF(AND(傷病手当金計算!$D$7=0,傷病手当金計算!$D$19&gt;=B156,傷病手当金計算!$D$19&lt;C156),1,0)</f>
        <v>0</v>
      </c>
      <c r="E156" s="38">
        <f>IF(AND(傷病手当金計算!$D$7=1,傷病手当金計算!$D$19&gt;=B156,傷病手当金計算!$D$19&lt;C156),1,0)</f>
        <v>0</v>
      </c>
      <c r="F156" s="38">
        <f>IF(AND(傷病手当金計算!$D$7=2,傷病手当金計算!$D$19&gt;=B156,傷病手当金計算!$D$19&lt;C156),1,0)</f>
        <v>0</v>
      </c>
      <c r="G156" s="38">
        <f>IF(AND(傷病手当金計算!$D$7=3,傷病手当金計算!$D$19&gt;=B156,傷病手当金計算!$D$19&lt;C156),1,0)</f>
        <v>0</v>
      </c>
      <c r="H156" s="38">
        <f>IF(AND(傷病手当金計算!$D$7=4,傷病手当金計算!$D$19&gt;=B156,傷病手当金計算!$D$19&lt;C156),1,0)</f>
        <v>0</v>
      </c>
      <c r="I156" s="38">
        <f>IF(AND(傷病手当金計算!$D$7=5,傷病手当金計算!$D$19&gt;=B156,傷病手当金計算!$D$19&lt;C156),1,0)</f>
        <v>0</v>
      </c>
      <c r="J156" s="38">
        <f>IF(AND(傷病手当金計算!$D$7=6,傷病手当金計算!$D$19&gt;=B156,傷病手当金計算!$D$19&lt;C156),1,0)</f>
        <v>0</v>
      </c>
      <c r="K156" s="38">
        <f>IF(AND(傷病手当金計算!$D$7=7,傷病手当金計算!$D$19&gt;=B156,傷病手当金計算!$D$19&lt;C156),1,0)</f>
        <v>0</v>
      </c>
      <c r="M156" s="38">
        <f>D156*源泉徴収税額表!D156</f>
        <v>0</v>
      </c>
      <c r="N156" s="38">
        <f>E156*源泉徴収税額表!E156</f>
        <v>0</v>
      </c>
      <c r="O156" s="38">
        <f>F156*源泉徴収税額表!F156</f>
        <v>0</v>
      </c>
      <c r="P156" s="38">
        <f>G156*源泉徴収税額表!G156</f>
        <v>0</v>
      </c>
      <c r="Q156" s="38">
        <f>H156*源泉徴収税額表!H156</f>
        <v>0</v>
      </c>
      <c r="R156" s="38">
        <f>I156*源泉徴収税額表!I156</f>
        <v>0</v>
      </c>
      <c r="S156" s="38">
        <f>J156*源泉徴収税額表!J156</f>
        <v>0</v>
      </c>
      <c r="T156" s="38">
        <f>K156*源泉徴収税額表!K156</f>
        <v>0</v>
      </c>
    </row>
    <row r="157" spans="1:20" s="10" customFormat="1">
      <c r="A157" s="36">
        <v>124</v>
      </c>
      <c r="B157" s="37">
        <v>374000</v>
      </c>
      <c r="C157" s="38">
        <v>377000</v>
      </c>
      <c r="D157" s="38">
        <f>IF(AND(傷病手当金計算!$D$7=0,傷病手当金計算!$D$19&gt;=B157,傷病手当金計算!$D$19&lt;C157),1,0)</f>
        <v>0</v>
      </c>
      <c r="E157" s="38">
        <f>IF(AND(傷病手当金計算!$D$7=1,傷病手当金計算!$D$19&gt;=B157,傷病手当金計算!$D$19&lt;C157),1,0)</f>
        <v>0</v>
      </c>
      <c r="F157" s="38">
        <f>IF(AND(傷病手当金計算!$D$7=2,傷病手当金計算!$D$19&gt;=B157,傷病手当金計算!$D$19&lt;C157),1,0)</f>
        <v>0</v>
      </c>
      <c r="G157" s="38">
        <f>IF(AND(傷病手当金計算!$D$7=3,傷病手当金計算!$D$19&gt;=B157,傷病手当金計算!$D$19&lt;C157),1,0)</f>
        <v>0</v>
      </c>
      <c r="H157" s="38">
        <f>IF(AND(傷病手当金計算!$D$7=4,傷病手当金計算!$D$19&gt;=B157,傷病手当金計算!$D$19&lt;C157),1,0)</f>
        <v>0</v>
      </c>
      <c r="I157" s="38">
        <f>IF(AND(傷病手当金計算!$D$7=5,傷病手当金計算!$D$19&gt;=B157,傷病手当金計算!$D$19&lt;C157),1,0)</f>
        <v>0</v>
      </c>
      <c r="J157" s="38">
        <f>IF(AND(傷病手当金計算!$D$7=6,傷病手当金計算!$D$19&gt;=B157,傷病手当金計算!$D$19&lt;C157),1,0)</f>
        <v>0</v>
      </c>
      <c r="K157" s="38">
        <f>IF(AND(傷病手当金計算!$D$7=7,傷病手当金計算!$D$19&gt;=B157,傷病手当金計算!$D$19&lt;C157),1,0)</f>
        <v>0</v>
      </c>
      <c r="M157" s="38">
        <f>D157*源泉徴収税額表!D157</f>
        <v>0</v>
      </c>
      <c r="N157" s="38">
        <f>E157*源泉徴収税額表!E157</f>
        <v>0</v>
      </c>
      <c r="O157" s="38">
        <f>F157*源泉徴収税額表!F157</f>
        <v>0</v>
      </c>
      <c r="P157" s="38">
        <f>G157*源泉徴収税額表!G157</f>
        <v>0</v>
      </c>
      <c r="Q157" s="38">
        <f>H157*源泉徴収税額表!H157</f>
        <v>0</v>
      </c>
      <c r="R157" s="38">
        <f>I157*源泉徴収税額表!I157</f>
        <v>0</v>
      </c>
      <c r="S157" s="38">
        <f>J157*源泉徴収税額表!J157</f>
        <v>0</v>
      </c>
      <c r="T157" s="38">
        <f>K157*源泉徴収税額表!K157</f>
        <v>0</v>
      </c>
    </row>
    <row r="158" spans="1:20" s="10" customFormat="1">
      <c r="A158" s="36">
        <v>125</v>
      </c>
      <c r="B158" s="37">
        <v>377000</v>
      </c>
      <c r="C158" s="38">
        <v>380000</v>
      </c>
      <c r="D158" s="38">
        <f>IF(AND(傷病手当金計算!$D$7=0,傷病手当金計算!$D$19&gt;=B158,傷病手当金計算!$D$19&lt;C158),1,0)</f>
        <v>0</v>
      </c>
      <c r="E158" s="38">
        <f>IF(AND(傷病手当金計算!$D$7=1,傷病手当金計算!$D$19&gt;=B158,傷病手当金計算!$D$19&lt;C158),1,0)</f>
        <v>0</v>
      </c>
      <c r="F158" s="38">
        <f>IF(AND(傷病手当金計算!$D$7=2,傷病手当金計算!$D$19&gt;=B158,傷病手当金計算!$D$19&lt;C158),1,0)</f>
        <v>0</v>
      </c>
      <c r="G158" s="38">
        <f>IF(AND(傷病手当金計算!$D$7=3,傷病手当金計算!$D$19&gt;=B158,傷病手当金計算!$D$19&lt;C158),1,0)</f>
        <v>0</v>
      </c>
      <c r="H158" s="38">
        <f>IF(AND(傷病手当金計算!$D$7=4,傷病手当金計算!$D$19&gt;=B158,傷病手当金計算!$D$19&lt;C158),1,0)</f>
        <v>0</v>
      </c>
      <c r="I158" s="38">
        <f>IF(AND(傷病手当金計算!$D$7=5,傷病手当金計算!$D$19&gt;=B158,傷病手当金計算!$D$19&lt;C158),1,0)</f>
        <v>0</v>
      </c>
      <c r="J158" s="38">
        <f>IF(AND(傷病手当金計算!$D$7=6,傷病手当金計算!$D$19&gt;=B158,傷病手当金計算!$D$19&lt;C158),1,0)</f>
        <v>0</v>
      </c>
      <c r="K158" s="38">
        <f>IF(AND(傷病手当金計算!$D$7=7,傷病手当金計算!$D$19&gt;=B158,傷病手当金計算!$D$19&lt;C158),1,0)</f>
        <v>0</v>
      </c>
      <c r="M158" s="38">
        <f>D158*源泉徴収税額表!D158</f>
        <v>0</v>
      </c>
      <c r="N158" s="38">
        <f>E158*源泉徴収税額表!E158</f>
        <v>0</v>
      </c>
      <c r="O158" s="38">
        <f>F158*源泉徴収税額表!F158</f>
        <v>0</v>
      </c>
      <c r="P158" s="38">
        <f>G158*源泉徴収税額表!G158</f>
        <v>0</v>
      </c>
      <c r="Q158" s="38">
        <f>H158*源泉徴収税額表!H158</f>
        <v>0</v>
      </c>
      <c r="R158" s="38">
        <f>I158*源泉徴収税額表!I158</f>
        <v>0</v>
      </c>
      <c r="S158" s="38">
        <f>J158*源泉徴収税額表!J158</f>
        <v>0</v>
      </c>
      <c r="T158" s="38">
        <f>K158*源泉徴収税額表!K158</f>
        <v>0</v>
      </c>
    </row>
    <row r="159" spans="1:20" s="10" customFormat="1">
      <c r="A159" s="36"/>
      <c r="B159" s="37"/>
      <c r="C159" s="38"/>
      <c r="D159" s="38"/>
      <c r="E159" s="38"/>
      <c r="F159" s="38"/>
      <c r="G159" s="38"/>
      <c r="H159" s="38"/>
      <c r="I159" s="38"/>
      <c r="J159" s="38"/>
      <c r="K159" s="38"/>
      <c r="M159" s="38">
        <f>D159*源泉徴収税額表!D159</f>
        <v>0</v>
      </c>
      <c r="N159" s="38">
        <f>E159*源泉徴収税額表!E159</f>
        <v>0</v>
      </c>
      <c r="O159" s="38">
        <f>F159*源泉徴収税額表!F159</f>
        <v>0</v>
      </c>
      <c r="P159" s="38">
        <f>G159*源泉徴収税額表!G159</f>
        <v>0</v>
      </c>
      <c r="Q159" s="38">
        <f>H159*源泉徴収税額表!H159</f>
        <v>0</v>
      </c>
      <c r="R159" s="38">
        <f>I159*源泉徴収税額表!I159</f>
        <v>0</v>
      </c>
      <c r="S159" s="38">
        <f>J159*源泉徴収税額表!J159</f>
        <v>0</v>
      </c>
      <c r="T159" s="38">
        <f>K159*源泉徴収税額表!K159</f>
        <v>0</v>
      </c>
    </row>
    <row r="160" spans="1:20" s="10" customFormat="1">
      <c r="A160" s="36">
        <v>126</v>
      </c>
      <c r="B160" s="37">
        <v>380000</v>
      </c>
      <c r="C160" s="38">
        <v>383000</v>
      </c>
      <c r="D160" s="38">
        <f>IF(AND(傷病手当金計算!$D$7=0,傷病手当金計算!$D$19&gt;=B160,傷病手当金計算!$D$19&lt;C160),1,0)</f>
        <v>0</v>
      </c>
      <c r="E160" s="38">
        <f>IF(AND(傷病手当金計算!$D$7=1,傷病手当金計算!$D$19&gt;=B160,傷病手当金計算!$D$19&lt;C160),1,0)</f>
        <v>0</v>
      </c>
      <c r="F160" s="38">
        <f>IF(AND(傷病手当金計算!$D$7=2,傷病手当金計算!$D$19&gt;=B160,傷病手当金計算!$D$19&lt;C160),1,0)</f>
        <v>0</v>
      </c>
      <c r="G160" s="38">
        <f>IF(AND(傷病手当金計算!$D$7=3,傷病手当金計算!$D$19&gt;=B160,傷病手当金計算!$D$19&lt;C160),1,0)</f>
        <v>0</v>
      </c>
      <c r="H160" s="38">
        <f>IF(AND(傷病手当金計算!$D$7=4,傷病手当金計算!$D$19&gt;=B160,傷病手当金計算!$D$19&lt;C160),1,0)</f>
        <v>0</v>
      </c>
      <c r="I160" s="38">
        <f>IF(AND(傷病手当金計算!$D$7=5,傷病手当金計算!$D$19&gt;=B160,傷病手当金計算!$D$19&lt;C160),1,0)</f>
        <v>0</v>
      </c>
      <c r="J160" s="38">
        <f>IF(AND(傷病手当金計算!$D$7=6,傷病手当金計算!$D$19&gt;=B160,傷病手当金計算!$D$19&lt;C160),1,0)</f>
        <v>0</v>
      </c>
      <c r="K160" s="38">
        <f>IF(AND(傷病手当金計算!$D$7=7,傷病手当金計算!$D$19&gt;=B160,傷病手当金計算!$D$19&lt;C160),1,0)</f>
        <v>0</v>
      </c>
      <c r="M160" s="38">
        <f>D160*源泉徴収税額表!D160</f>
        <v>0</v>
      </c>
      <c r="N160" s="38">
        <f>E160*源泉徴収税額表!E160</f>
        <v>0</v>
      </c>
      <c r="O160" s="38">
        <f>F160*源泉徴収税額表!F160</f>
        <v>0</v>
      </c>
      <c r="P160" s="38">
        <f>G160*源泉徴収税額表!G160</f>
        <v>0</v>
      </c>
      <c r="Q160" s="38">
        <f>H160*源泉徴収税額表!H160</f>
        <v>0</v>
      </c>
      <c r="R160" s="38">
        <f>I160*源泉徴収税額表!I160</f>
        <v>0</v>
      </c>
      <c r="S160" s="38">
        <f>J160*源泉徴収税額表!J160</f>
        <v>0</v>
      </c>
      <c r="T160" s="38">
        <f>K160*源泉徴収税額表!K160</f>
        <v>0</v>
      </c>
    </row>
    <row r="161" spans="1:20" s="10" customFormat="1">
      <c r="A161" s="36">
        <v>127</v>
      </c>
      <c r="B161" s="37">
        <v>383000</v>
      </c>
      <c r="C161" s="38">
        <v>386000</v>
      </c>
      <c r="D161" s="38">
        <f>IF(AND(傷病手当金計算!$D$7=0,傷病手当金計算!$D$19&gt;=B161,傷病手当金計算!$D$19&lt;C161),1,0)</f>
        <v>0</v>
      </c>
      <c r="E161" s="38">
        <f>IF(AND(傷病手当金計算!$D$7=1,傷病手当金計算!$D$19&gt;=B161,傷病手当金計算!$D$19&lt;C161),1,0)</f>
        <v>0</v>
      </c>
      <c r="F161" s="38">
        <f>IF(AND(傷病手当金計算!$D$7=2,傷病手当金計算!$D$19&gt;=B161,傷病手当金計算!$D$19&lt;C161),1,0)</f>
        <v>0</v>
      </c>
      <c r="G161" s="38">
        <f>IF(AND(傷病手当金計算!$D$7=3,傷病手当金計算!$D$19&gt;=B161,傷病手当金計算!$D$19&lt;C161),1,0)</f>
        <v>0</v>
      </c>
      <c r="H161" s="38">
        <f>IF(AND(傷病手当金計算!$D$7=4,傷病手当金計算!$D$19&gt;=B161,傷病手当金計算!$D$19&lt;C161),1,0)</f>
        <v>0</v>
      </c>
      <c r="I161" s="38">
        <f>IF(AND(傷病手当金計算!$D$7=5,傷病手当金計算!$D$19&gt;=B161,傷病手当金計算!$D$19&lt;C161),1,0)</f>
        <v>0</v>
      </c>
      <c r="J161" s="38">
        <f>IF(AND(傷病手当金計算!$D$7=6,傷病手当金計算!$D$19&gt;=B161,傷病手当金計算!$D$19&lt;C161),1,0)</f>
        <v>0</v>
      </c>
      <c r="K161" s="38">
        <f>IF(AND(傷病手当金計算!$D$7=7,傷病手当金計算!$D$19&gt;=B161,傷病手当金計算!$D$19&lt;C161),1,0)</f>
        <v>0</v>
      </c>
      <c r="M161" s="38">
        <f>D161*源泉徴収税額表!D161</f>
        <v>0</v>
      </c>
      <c r="N161" s="38">
        <f>E161*源泉徴収税額表!E161</f>
        <v>0</v>
      </c>
      <c r="O161" s="38">
        <f>F161*源泉徴収税額表!F161</f>
        <v>0</v>
      </c>
      <c r="P161" s="38">
        <f>G161*源泉徴収税額表!G161</f>
        <v>0</v>
      </c>
      <c r="Q161" s="38">
        <f>H161*源泉徴収税額表!H161</f>
        <v>0</v>
      </c>
      <c r="R161" s="38">
        <f>I161*源泉徴収税額表!I161</f>
        <v>0</v>
      </c>
      <c r="S161" s="38">
        <f>J161*源泉徴収税額表!J161</f>
        <v>0</v>
      </c>
      <c r="T161" s="38">
        <f>K161*源泉徴収税額表!K161</f>
        <v>0</v>
      </c>
    </row>
    <row r="162" spans="1:20" s="10" customFormat="1">
      <c r="A162" s="36">
        <v>128</v>
      </c>
      <c r="B162" s="37">
        <v>386000</v>
      </c>
      <c r="C162" s="38">
        <v>389000</v>
      </c>
      <c r="D162" s="38">
        <f>IF(AND(傷病手当金計算!$D$7=0,傷病手当金計算!$D$19&gt;=B162,傷病手当金計算!$D$19&lt;C162),1,0)</f>
        <v>0</v>
      </c>
      <c r="E162" s="38">
        <f>IF(AND(傷病手当金計算!$D$7=1,傷病手当金計算!$D$19&gt;=B162,傷病手当金計算!$D$19&lt;C162),1,0)</f>
        <v>0</v>
      </c>
      <c r="F162" s="38">
        <f>IF(AND(傷病手当金計算!$D$7=2,傷病手当金計算!$D$19&gt;=B162,傷病手当金計算!$D$19&lt;C162),1,0)</f>
        <v>0</v>
      </c>
      <c r="G162" s="38">
        <f>IF(AND(傷病手当金計算!$D$7=3,傷病手当金計算!$D$19&gt;=B162,傷病手当金計算!$D$19&lt;C162),1,0)</f>
        <v>0</v>
      </c>
      <c r="H162" s="38">
        <f>IF(AND(傷病手当金計算!$D$7=4,傷病手当金計算!$D$19&gt;=B162,傷病手当金計算!$D$19&lt;C162),1,0)</f>
        <v>0</v>
      </c>
      <c r="I162" s="38">
        <f>IF(AND(傷病手当金計算!$D$7=5,傷病手当金計算!$D$19&gt;=B162,傷病手当金計算!$D$19&lt;C162),1,0)</f>
        <v>0</v>
      </c>
      <c r="J162" s="38">
        <f>IF(AND(傷病手当金計算!$D$7=6,傷病手当金計算!$D$19&gt;=B162,傷病手当金計算!$D$19&lt;C162),1,0)</f>
        <v>0</v>
      </c>
      <c r="K162" s="38">
        <f>IF(AND(傷病手当金計算!$D$7=7,傷病手当金計算!$D$19&gt;=B162,傷病手当金計算!$D$19&lt;C162),1,0)</f>
        <v>0</v>
      </c>
      <c r="M162" s="38">
        <f>D162*源泉徴収税額表!D162</f>
        <v>0</v>
      </c>
      <c r="N162" s="38">
        <f>E162*源泉徴収税額表!E162</f>
        <v>0</v>
      </c>
      <c r="O162" s="38">
        <f>F162*源泉徴収税額表!F162</f>
        <v>0</v>
      </c>
      <c r="P162" s="38">
        <f>G162*源泉徴収税額表!G162</f>
        <v>0</v>
      </c>
      <c r="Q162" s="38">
        <f>H162*源泉徴収税額表!H162</f>
        <v>0</v>
      </c>
      <c r="R162" s="38">
        <f>I162*源泉徴収税額表!I162</f>
        <v>0</v>
      </c>
      <c r="S162" s="38">
        <f>J162*源泉徴収税額表!J162</f>
        <v>0</v>
      </c>
      <c r="T162" s="38">
        <f>K162*源泉徴収税額表!K162</f>
        <v>0</v>
      </c>
    </row>
    <row r="163" spans="1:20" s="10" customFormat="1">
      <c r="A163" s="36">
        <v>129</v>
      </c>
      <c r="B163" s="37">
        <v>389000</v>
      </c>
      <c r="C163" s="38">
        <v>392000</v>
      </c>
      <c r="D163" s="38">
        <f>IF(AND(傷病手当金計算!$D$7=0,傷病手当金計算!$D$19&gt;=B163,傷病手当金計算!$D$19&lt;C163),1,0)</f>
        <v>0</v>
      </c>
      <c r="E163" s="38">
        <f>IF(AND(傷病手当金計算!$D$7=1,傷病手当金計算!$D$19&gt;=B163,傷病手当金計算!$D$19&lt;C163),1,0)</f>
        <v>0</v>
      </c>
      <c r="F163" s="38">
        <f>IF(AND(傷病手当金計算!$D$7=2,傷病手当金計算!$D$19&gt;=B163,傷病手当金計算!$D$19&lt;C163),1,0)</f>
        <v>0</v>
      </c>
      <c r="G163" s="38">
        <f>IF(AND(傷病手当金計算!$D$7=3,傷病手当金計算!$D$19&gt;=B163,傷病手当金計算!$D$19&lt;C163),1,0)</f>
        <v>0</v>
      </c>
      <c r="H163" s="38">
        <f>IF(AND(傷病手当金計算!$D$7=4,傷病手当金計算!$D$19&gt;=B163,傷病手当金計算!$D$19&lt;C163),1,0)</f>
        <v>0</v>
      </c>
      <c r="I163" s="38">
        <f>IF(AND(傷病手当金計算!$D$7=5,傷病手当金計算!$D$19&gt;=B163,傷病手当金計算!$D$19&lt;C163),1,0)</f>
        <v>0</v>
      </c>
      <c r="J163" s="38">
        <f>IF(AND(傷病手当金計算!$D$7=6,傷病手当金計算!$D$19&gt;=B163,傷病手当金計算!$D$19&lt;C163),1,0)</f>
        <v>0</v>
      </c>
      <c r="K163" s="38">
        <f>IF(AND(傷病手当金計算!$D$7=7,傷病手当金計算!$D$19&gt;=B163,傷病手当金計算!$D$19&lt;C163),1,0)</f>
        <v>0</v>
      </c>
      <c r="M163" s="38">
        <f>D163*源泉徴収税額表!D163</f>
        <v>0</v>
      </c>
      <c r="N163" s="38">
        <f>E163*源泉徴収税額表!E163</f>
        <v>0</v>
      </c>
      <c r="O163" s="38">
        <f>F163*源泉徴収税額表!F163</f>
        <v>0</v>
      </c>
      <c r="P163" s="38">
        <f>G163*源泉徴収税額表!G163</f>
        <v>0</v>
      </c>
      <c r="Q163" s="38">
        <f>H163*源泉徴収税額表!H163</f>
        <v>0</v>
      </c>
      <c r="R163" s="38">
        <f>I163*源泉徴収税額表!I163</f>
        <v>0</v>
      </c>
      <c r="S163" s="38">
        <f>J163*源泉徴収税額表!J163</f>
        <v>0</v>
      </c>
      <c r="T163" s="38">
        <f>K163*源泉徴収税額表!K163</f>
        <v>0</v>
      </c>
    </row>
    <row r="164" spans="1:20" s="10" customFormat="1">
      <c r="A164" s="36">
        <v>130</v>
      </c>
      <c r="B164" s="37">
        <v>392000</v>
      </c>
      <c r="C164" s="38">
        <v>395000</v>
      </c>
      <c r="D164" s="38">
        <f>IF(AND(傷病手当金計算!$D$7=0,傷病手当金計算!$D$19&gt;=B164,傷病手当金計算!$D$19&lt;C164),1,0)</f>
        <v>0</v>
      </c>
      <c r="E164" s="38">
        <f>IF(AND(傷病手当金計算!$D$7=1,傷病手当金計算!$D$19&gt;=B164,傷病手当金計算!$D$19&lt;C164),1,0)</f>
        <v>0</v>
      </c>
      <c r="F164" s="38">
        <f>IF(AND(傷病手当金計算!$D$7=2,傷病手当金計算!$D$19&gt;=B164,傷病手当金計算!$D$19&lt;C164),1,0)</f>
        <v>0</v>
      </c>
      <c r="G164" s="38">
        <f>IF(AND(傷病手当金計算!$D$7=3,傷病手当金計算!$D$19&gt;=B164,傷病手当金計算!$D$19&lt;C164),1,0)</f>
        <v>0</v>
      </c>
      <c r="H164" s="38">
        <f>IF(AND(傷病手当金計算!$D$7=4,傷病手当金計算!$D$19&gt;=B164,傷病手当金計算!$D$19&lt;C164),1,0)</f>
        <v>0</v>
      </c>
      <c r="I164" s="38">
        <f>IF(AND(傷病手当金計算!$D$7=5,傷病手当金計算!$D$19&gt;=B164,傷病手当金計算!$D$19&lt;C164),1,0)</f>
        <v>0</v>
      </c>
      <c r="J164" s="38">
        <f>IF(AND(傷病手当金計算!$D$7=6,傷病手当金計算!$D$19&gt;=B164,傷病手当金計算!$D$19&lt;C164),1,0)</f>
        <v>0</v>
      </c>
      <c r="K164" s="38">
        <f>IF(AND(傷病手当金計算!$D$7=7,傷病手当金計算!$D$19&gt;=B164,傷病手当金計算!$D$19&lt;C164),1,0)</f>
        <v>0</v>
      </c>
      <c r="M164" s="38">
        <f>D164*源泉徴収税額表!D164</f>
        <v>0</v>
      </c>
      <c r="N164" s="38">
        <f>E164*源泉徴収税額表!E164</f>
        <v>0</v>
      </c>
      <c r="O164" s="38">
        <f>F164*源泉徴収税額表!F164</f>
        <v>0</v>
      </c>
      <c r="P164" s="38">
        <f>G164*源泉徴収税額表!G164</f>
        <v>0</v>
      </c>
      <c r="Q164" s="38">
        <f>H164*源泉徴収税額表!H164</f>
        <v>0</v>
      </c>
      <c r="R164" s="38">
        <f>I164*源泉徴収税額表!I164</f>
        <v>0</v>
      </c>
      <c r="S164" s="38">
        <f>J164*源泉徴収税額表!J164</f>
        <v>0</v>
      </c>
      <c r="T164" s="38">
        <f>K164*源泉徴収税額表!K164</f>
        <v>0</v>
      </c>
    </row>
    <row r="165" spans="1:20" s="10" customFormat="1">
      <c r="A165" s="36"/>
      <c r="B165" s="37"/>
      <c r="C165" s="38"/>
      <c r="D165" s="38"/>
      <c r="E165" s="38"/>
      <c r="F165" s="38"/>
      <c r="G165" s="38"/>
      <c r="H165" s="38"/>
      <c r="I165" s="38"/>
      <c r="J165" s="38"/>
      <c r="K165" s="38"/>
      <c r="M165" s="38">
        <f>D165*源泉徴収税額表!D165</f>
        <v>0</v>
      </c>
      <c r="N165" s="38">
        <f>E165*源泉徴収税額表!E165</f>
        <v>0</v>
      </c>
      <c r="O165" s="38">
        <f>F165*源泉徴収税額表!F165</f>
        <v>0</v>
      </c>
      <c r="P165" s="38">
        <f>G165*源泉徴収税額表!G165</f>
        <v>0</v>
      </c>
      <c r="Q165" s="38">
        <f>H165*源泉徴収税額表!H165</f>
        <v>0</v>
      </c>
      <c r="R165" s="38">
        <f>I165*源泉徴収税額表!I165</f>
        <v>0</v>
      </c>
      <c r="S165" s="38">
        <f>J165*源泉徴収税額表!J165</f>
        <v>0</v>
      </c>
      <c r="T165" s="38">
        <f>K165*源泉徴収税額表!K165</f>
        <v>0</v>
      </c>
    </row>
    <row r="166" spans="1:20" s="10" customFormat="1">
      <c r="A166" s="36">
        <v>131</v>
      </c>
      <c r="B166" s="37">
        <v>395000</v>
      </c>
      <c r="C166" s="38">
        <v>398000</v>
      </c>
      <c r="D166" s="38">
        <f>IF(AND(傷病手当金計算!$D$7=0,傷病手当金計算!$D$19&gt;=B166,傷病手当金計算!$D$19&lt;C166),1,0)</f>
        <v>0</v>
      </c>
      <c r="E166" s="38">
        <f>IF(AND(傷病手当金計算!$D$7=1,傷病手当金計算!$D$19&gt;=B166,傷病手当金計算!$D$19&lt;C166),1,0)</f>
        <v>0</v>
      </c>
      <c r="F166" s="38">
        <f>IF(AND(傷病手当金計算!$D$7=2,傷病手当金計算!$D$19&gt;=B166,傷病手当金計算!$D$19&lt;C166),1,0)</f>
        <v>0</v>
      </c>
      <c r="G166" s="38">
        <f>IF(AND(傷病手当金計算!$D$7=3,傷病手当金計算!$D$19&gt;=B166,傷病手当金計算!$D$19&lt;C166),1,0)</f>
        <v>0</v>
      </c>
      <c r="H166" s="38">
        <f>IF(AND(傷病手当金計算!$D$7=4,傷病手当金計算!$D$19&gt;=B166,傷病手当金計算!$D$19&lt;C166),1,0)</f>
        <v>0</v>
      </c>
      <c r="I166" s="38">
        <f>IF(AND(傷病手当金計算!$D$7=5,傷病手当金計算!$D$19&gt;=B166,傷病手当金計算!$D$19&lt;C166),1,0)</f>
        <v>0</v>
      </c>
      <c r="J166" s="38">
        <f>IF(AND(傷病手当金計算!$D$7=6,傷病手当金計算!$D$19&gt;=B166,傷病手当金計算!$D$19&lt;C166),1,0)</f>
        <v>0</v>
      </c>
      <c r="K166" s="38">
        <f>IF(AND(傷病手当金計算!$D$7=7,傷病手当金計算!$D$19&gt;=B166,傷病手当金計算!$D$19&lt;C166),1,0)</f>
        <v>0</v>
      </c>
      <c r="M166" s="38">
        <f>D166*源泉徴収税額表!D166</f>
        <v>0</v>
      </c>
      <c r="N166" s="38">
        <f>E166*源泉徴収税額表!E166</f>
        <v>0</v>
      </c>
      <c r="O166" s="38">
        <f>F166*源泉徴収税額表!F166</f>
        <v>0</v>
      </c>
      <c r="P166" s="38">
        <f>G166*源泉徴収税額表!G166</f>
        <v>0</v>
      </c>
      <c r="Q166" s="38">
        <f>H166*源泉徴収税額表!H166</f>
        <v>0</v>
      </c>
      <c r="R166" s="38">
        <f>I166*源泉徴収税額表!I166</f>
        <v>0</v>
      </c>
      <c r="S166" s="38">
        <f>J166*源泉徴収税額表!J166</f>
        <v>0</v>
      </c>
      <c r="T166" s="38">
        <f>K166*源泉徴収税額表!K166</f>
        <v>0</v>
      </c>
    </row>
    <row r="167" spans="1:20" s="10" customFormat="1">
      <c r="A167" s="36">
        <v>132</v>
      </c>
      <c r="B167" s="37">
        <v>398000</v>
      </c>
      <c r="C167" s="38">
        <v>401000</v>
      </c>
      <c r="D167" s="38">
        <f>IF(AND(傷病手当金計算!$D$7=0,傷病手当金計算!$D$19&gt;=B167,傷病手当金計算!$D$19&lt;C167),1,0)</f>
        <v>0</v>
      </c>
      <c r="E167" s="38">
        <f>IF(AND(傷病手当金計算!$D$7=1,傷病手当金計算!$D$19&gt;=B167,傷病手当金計算!$D$19&lt;C167),1,0)</f>
        <v>0</v>
      </c>
      <c r="F167" s="38">
        <f>IF(AND(傷病手当金計算!$D$7=2,傷病手当金計算!$D$19&gt;=B167,傷病手当金計算!$D$19&lt;C167),1,0)</f>
        <v>0</v>
      </c>
      <c r="G167" s="38">
        <f>IF(AND(傷病手当金計算!$D$7=3,傷病手当金計算!$D$19&gt;=B167,傷病手当金計算!$D$19&lt;C167),1,0)</f>
        <v>0</v>
      </c>
      <c r="H167" s="38">
        <f>IF(AND(傷病手当金計算!$D$7=4,傷病手当金計算!$D$19&gt;=B167,傷病手当金計算!$D$19&lt;C167),1,0)</f>
        <v>0</v>
      </c>
      <c r="I167" s="38">
        <f>IF(AND(傷病手当金計算!$D$7=5,傷病手当金計算!$D$19&gt;=B167,傷病手当金計算!$D$19&lt;C167),1,0)</f>
        <v>0</v>
      </c>
      <c r="J167" s="38">
        <f>IF(AND(傷病手当金計算!$D$7=6,傷病手当金計算!$D$19&gt;=B167,傷病手当金計算!$D$19&lt;C167),1,0)</f>
        <v>0</v>
      </c>
      <c r="K167" s="38">
        <f>IF(AND(傷病手当金計算!$D$7=7,傷病手当金計算!$D$19&gt;=B167,傷病手当金計算!$D$19&lt;C167),1,0)</f>
        <v>0</v>
      </c>
      <c r="M167" s="38">
        <f>D167*源泉徴収税額表!D167</f>
        <v>0</v>
      </c>
      <c r="N167" s="38">
        <f>E167*源泉徴収税額表!E167</f>
        <v>0</v>
      </c>
      <c r="O167" s="38">
        <f>F167*源泉徴収税額表!F167</f>
        <v>0</v>
      </c>
      <c r="P167" s="38">
        <f>G167*源泉徴収税額表!G167</f>
        <v>0</v>
      </c>
      <c r="Q167" s="38">
        <f>H167*源泉徴収税額表!H167</f>
        <v>0</v>
      </c>
      <c r="R167" s="38">
        <f>I167*源泉徴収税額表!I167</f>
        <v>0</v>
      </c>
      <c r="S167" s="38">
        <f>J167*源泉徴収税額表!J167</f>
        <v>0</v>
      </c>
      <c r="T167" s="38">
        <f>K167*源泉徴収税額表!K167</f>
        <v>0</v>
      </c>
    </row>
    <row r="168" spans="1:20" s="10" customFormat="1">
      <c r="A168" s="36">
        <v>133</v>
      </c>
      <c r="B168" s="37">
        <v>401000</v>
      </c>
      <c r="C168" s="38">
        <v>404000</v>
      </c>
      <c r="D168" s="38">
        <f>IF(AND(傷病手当金計算!$D$7=0,傷病手当金計算!$D$19&gt;=B168,傷病手当金計算!$D$19&lt;C168),1,0)</f>
        <v>0</v>
      </c>
      <c r="E168" s="38">
        <f>IF(AND(傷病手当金計算!$D$7=1,傷病手当金計算!$D$19&gt;=B168,傷病手当金計算!$D$19&lt;C168),1,0)</f>
        <v>0</v>
      </c>
      <c r="F168" s="38">
        <f>IF(AND(傷病手当金計算!$D$7=2,傷病手当金計算!$D$19&gt;=B168,傷病手当金計算!$D$19&lt;C168),1,0)</f>
        <v>0</v>
      </c>
      <c r="G168" s="38">
        <f>IF(AND(傷病手当金計算!$D$7=3,傷病手当金計算!$D$19&gt;=B168,傷病手当金計算!$D$19&lt;C168),1,0)</f>
        <v>0</v>
      </c>
      <c r="H168" s="38">
        <f>IF(AND(傷病手当金計算!$D$7=4,傷病手当金計算!$D$19&gt;=B168,傷病手当金計算!$D$19&lt;C168),1,0)</f>
        <v>0</v>
      </c>
      <c r="I168" s="38">
        <f>IF(AND(傷病手当金計算!$D$7=5,傷病手当金計算!$D$19&gt;=B168,傷病手当金計算!$D$19&lt;C168),1,0)</f>
        <v>0</v>
      </c>
      <c r="J168" s="38">
        <f>IF(AND(傷病手当金計算!$D$7=6,傷病手当金計算!$D$19&gt;=B168,傷病手当金計算!$D$19&lt;C168),1,0)</f>
        <v>0</v>
      </c>
      <c r="K168" s="38">
        <f>IF(AND(傷病手当金計算!$D$7=7,傷病手当金計算!$D$19&gt;=B168,傷病手当金計算!$D$19&lt;C168),1,0)</f>
        <v>0</v>
      </c>
      <c r="M168" s="38">
        <f>D168*源泉徴収税額表!D168</f>
        <v>0</v>
      </c>
      <c r="N168" s="38">
        <f>E168*源泉徴収税額表!E168</f>
        <v>0</v>
      </c>
      <c r="O168" s="38">
        <f>F168*源泉徴収税額表!F168</f>
        <v>0</v>
      </c>
      <c r="P168" s="38">
        <f>G168*源泉徴収税額表!G168</f>
        <v>0</v>
      </c>
      <c r="Q168" s="38">
        <f>H168*源泉徴収税額表!H168</f>
        <v>0</v>
      </c>
      <c r="R168" s="38">
        <f>I168*源泉徴収税額表!I168</f>
        <v>0</v>
      </c>
      <c r="S168" s="38">
        <f>J168*源泉徴収税額表!J168</f>
        <v>0</v>
      </c>
      <c r="T168" s="38">
        <f>K168*源泉徴収税額表!K168</f>
        <v>0</v>
      </c>
    </row>
    <row r="169" spans="1:20" s="10" customFormat="1">
      <c r="A169" s="36">
        <v>134</v>
      </c>
      <c r="B169" s="37">
        <v>404000</v>
      </c>
      <c r="C169" s="38">
        <v>407000</v>
      </c>
      <c r="D169" s="38">
        <f>IF(AND(傷病手当金計算!$D$7=0,傷病手当金計算!$D$19&gt;=B169,傷病手当金計算!$D$19&lt;C169),1,0)</f>
        <v>0</v>
      </c>
      <c r="E169" s="38">
        <f>IF(AND(傷病手当金計算!$D$7=1,傷病手当金計算!$D$19&gt;=B169,傷病手当金計算!$D$19&lt;C169),1,0)</f>
        <v>0</v>
      </c>
      <c r="F169" s="38">
        <f>IF(AND(傷病手当金計算!$D$7=2,傷病手当金計算!$D$19&gt;=B169,傷病手当金計算!$D$19&lt;C169),1,0)</f>
        <v>0</v>
      </c>
      <c r="G169" s="38">
        <f>IF(AND(傷病手当金計算!$D$7=3,傷病手当金計算!$D$19&gt;=B169,傷病手当金計算!$D$19&lt;C169),1,0)</f>
        <v>0</v>
      </c>
      <c r="H169" s="38">
        <f>IF(AND(傷病手当金計算!$D$7=4,傷病手当金計算!$D$19&gt;=B169,傷病手当金計算!$D$19&lt;C169),1,0)</f>
        <v>0</v>
      </c>
      <c r="I169" s="38">
        <f>IF(AND(傷病手当金計算!$D$7=5,傷病手当金計算!$D$19&gt;=B169,傷病手当金計算!$D$19&lt;C169),1,0)</f>
        <v>0</v>
      </c>
      <c r="J169" s="38">
        <f>IF(AND(傷病手当金計算!$D$7=6,傷病手当金計算!$D$19&gt;=B169,傷病手当金計算!$D$19&lt;C169),1,0)</f>
        <v>0</v>
      </c>
      <c r="K169" s="38">
        <f>IF(AND(傷病手当金計算!$D$7=7,傷病手当金計算!$D$19&gt;=B169,傷病手当金計算!$D$19&lt;C169),1,0)</f>
        <v>0</v>
      </c>
      <c r="M169" s="38">
        <f>D169*源泉徴収税額表!D169</f>
        <v>0</v>
      </c>
      <c r="N169" s="38">
        <f>E169*源泉徴収税額表!E169</f>
        <v>0</v>
      </c>
      <c r="O169" s="38">
        <f>F169*源泉徴収税額表!F169</f>
        <v>0</v>
      </c>
      <c r="P169" s="38">
        <f>G169*源泉徴収税額表!G169</f>
        <v>0</v>
      </c>
      <c r="Q169" s="38">
        <f>H169*源泉徴収税額表!H169</f>
        <v>0</v>
      </c>
      <c r="R169" s="38">
        <f>I169*源泉徴収税額表!I169</f>
        <v>0</v>
      </c>
      <c r="S169" s="38">
        <f>J169*源泉徴収税額表!J169</f>
        <v>0</v>
      </c>
      <c r="T169" s="38">
        <f>K169*源泉徴収税額表!K169</f>
        <v>0</v>
      </c>
    </row>
    <row r="170" spans="1:20" s="10" customFormat="1">
      <c r="A170" s="36">
        <v>135</v>
      </c>
      <c r="B170" s="37">
        <v>407000</v>
      </c>
      <c r="C170" s="38">
        <v>410000</v>
      </c>
      <c r="D170" s="38">
        <f>IF(AND(傷病手当金計算!$D$7=0,傷病手当金計算!$D$19&gt;=B170,傷病手当金計算!$D$19&lt;C170),1,0)</f>
        <v>0</v>
      </c>
      <c r="E170" s="38">
        <f>IF(AND(傷病手当金計算!$D$7=1,傷病手当金計算!$D$19&gt;=B170,傷病手当金計算!$D$19&lt;C170),1,0)</f>
        <v>0</v>
      </c>
      <c r="F170" s="38">
        <f>IF(AND(傷病手当金計算!$D$7=2,傷病手当金計算!$D$19&gt;=B170,傷病手当金計算!$D$19&lt;C170),1,0)</f>
        <v>0</v>
      </c>
      <c r="G170" s="38">
        <f>IF(AND(傷病手当金計算!$D$7=3,傷病手当金計算!$D$19&gt;=B170,傷病手当金計算!$D$19&lt;C170),1,0)</f>
        <v>0</v>
      </c>
      <c r="H170" s="38">
        <f>IF(AND(傷病手当金計算!$D$7=4,傷病手当金計算!$D$19&gt;=B170,傷病手当金計算!$D$19&lt;C170),1,0)</f>
        <v>0</v>
      </c>
      <c r="I170" s="38">
        <f>IF(AND(傷病手当金計算!$D$7=5,傷病手当金計算!$D$19&gt;=B170,傷病手当金計算!$D$19&lt;C170),1,0)</f>
        <v>0</v>
      </c>
      <c r="J170" s="38">
        <f>IF(AND(傷病手当金計算!$D$7=6,傷病手当金計算!$D$19&gt;=B170,傷病手当金計算!$D$19&lt;C170),1,0)</f>
        <v>0</v>
      </c>
      <c r="K170" s="38">
        <f>IF(AND(傷病手当金計算!$D$7=7,傷病手当金計算!$D$19&gt;=B170,傷病手当金計算!$D$19&lt;C170),1,0)</f>
        <v>0</v>
      </c>
      <c r="M170" s="38">
        <f>D170*源泉徴収税額表!D170</f>
        <v>0</v>
      </c>
      <c r="N170" s="38">
        <f>E170*源泉徴収税額表!E170</f>
        <v>0</v>
      </c>
      <c r="O170" s="38">
        <f>F170*源泉徴収税額表!F170</f>
        <v>0</v>
      </c>
      <c r="P170" s="38">
        <f>G170*源泉徴収税額表!G170</f>
        <v>0</v>
      </c>
      <c r="Q170" s="38">
        <f>H170*源泉徴収税額表!H170</f>
        <v>0</v>
      </c>
      <c r="R170" s="38">
        <f>I170*源泉徴収税額表!I170</f>
        <v>0</v>
      </c>
      <c r="S170" s="38">
        <f>J170*源泉徴収税額表!J170</f>
        <v>0</v>
      </c>
      <c r="T170" s="38">
        <f>K170*源泉徴収税額表!K170</f>
        <v>0</v>
      </c>
    </row>
    <row r="171" spans="1:20" s="10" customFormat="1">
      <c r="A171" s="36"/>
      <c r="B171" s="37"/>
      <c r="C171" s="38"/>
      <c r="D171" s="38"/>
      <c r="E171" s="38"/>
      <c r="F171" s="38"/>
      <c r="G171" s="38"/>
      <c r="H171" s="38"/>
      <c r="I171" s="38"/>
      <c r="J171" s="38"/>
      <c r="K171" s="38"/>
      <c r="M171" s="38">
        <f>D171*源泉徴収税額表!D171</f>
        <v>0</v>
      </c>
      <c r="N171" s="38">
        <f>E171*源泉徴収税額表!E171</f>
        <v>0</v>
      </c>
      <c r="O171" s="38">
        <f>F171*源泉徴収税額表!F171</f>
        <v>0</v>
      </c>
      <c r="P171" s="38">
        <f>G171*源泉徴収税額表!G171</f>
        <v>0</v>
      </c>
      <c r="Q171" s="38">
        <f>H171*源泉徴収税額表!H171</f>
        <v>0</v>
      </c>
      <c r="R171" s="38">
        <f>I171*源泉徴収税額表!I171</f>
        <v>0</v>
      </c>
      <c r="S171" s="38">
        <f>J171*源泉徴収税額表!J171</f>
        <v>0</v>
      </c>
      <c r="T171" s="38">
        <f>K171*源泉徴収税額表!K171</f>
        <v>0</v>
      </c>
    </row>
    <row r="172" spans="1:20" s="10" customFormat="1">
      <c r="A172" s="36">
        <v>136</v>
      </c>
      <c r="B172" s="37">
        <v>410000</v>
      </c>
      <c r="C172" s="38">
        <v>413000</v>
      </c>
      <c r="D172" s="38">
        <f>IF(AND(傷病手当金計算!$D$7=0,傷病手当金計算!$D$19&gt;=B172,傷病手当金計算!$D$19&lt;C172),1,0)</f>
        <v>0</v>
      </c>
      <c r="E172" s="38">
        <f>IF(AND(傷病手当金計算!$D$7=1,傷病手当金計算!$D$19&gt;=B172,傷病手当金計算!$D$19&lt;C172),1,0)</f>
        <v>0</v>
      </c>
      <c r="F172" s="38">
        <f>IF(AND(傷病手当金計算!$D$7=2,傷病手当金計算!$D$19&gt;=B172,傷病手当金計算!$D$19&lt;C172),1,0)</f>
        <v>0</v>
      </c>
      <c r="G172" s="38">
        <f>IF(AND(傷病手当金計算!$D$7=3,傷病手当金計算!$D$19&gt;=B172,傷病手当金計算!$D$19&lt;C172),1,0)</f>
        <v>0</v>
      </c>
      <c r="H172" s="38">
        <f>IF(AND(傷病手当金計算!$D$7=4,傷病手当金計算!$D$19&gt;=B172,傷病手当金計算!$D$19&lt;C172),1,0)</f>
        <v>0</v>
      </c>
      <c r="I172" s="38">
        <f>IF(AND(傷病手当金計算!$D$7=5,傷病手当金計算!$D$19&gt;=B172,傷病手当金計算!$D$19&lt;C172),1,0)</f>
        <v>0</v>
      </c>
      <c r="J172" s="38">
        <f>IF(AND(傷病手当金計算!$D$7=6,傷病手当金計算!$D$19&gt;=B172,傷病手当金計算!$D$19&lt;C172),1,0)</f>
        <v>0</v>
      </c>
      <c r="K172" s="38">
        <f>IF(AND(傷病手当金計算!$D$7=7,傷病手当金計算!$D$19&gt;=B172,傷病手当金計算!$D$19&lt;C172),1,0)</f>
        <v>0</v>
      </c>
      <c r="M172" s="38">
        <f>D172*源泉徴収税額表!D172</f>
        <v>0</v>
      </c>
      <c r="N172" s="38">
        <f>E172*源泉徴収税額表!E172</f>
        <v>0</v>
      </c>
      <c r="O172" s="38">
        <f>F172*源泉徴収税額表!F172</f>
        <v>0</v>
      </c>
      <c r="P172" s="38">
        <f>G172*源泉徴収税額表!G172</f>
        <v>0</v>
      </c>
      <c r="Q172" s="38">
        <f>H172*源泉徴収税額表!H172</f>
        <v>0</v>
      </c>
      <c r="R172" s="38">
        <f>I172*源泉徴収税額表!I172</f>
        <v>0</v>
      </c>
      <c r="S172" s="38">
        <f>J172*源泉徴収税額表!J172</f>
        <v>0</v>
      </c>
      <c r="T172" s="38">
        <f>K172*源泉徴収税額表!K172</f>
        <v>0</v>
      </c>
    </row>
    <row r="173" spans="1:20" s="10" customFormat="1">
      <c r="A173" s="36">
        <v>137</v>
      </c>
      <c r="B173" s="37">
        <v>413000</v>
      </c>
      <c r="C173" s="38">
        <v>416000</v>
      </c>
      <c r="D173" s="38">
        <f>IF(AND(傷病手当金計算!$D$7=0,傷病手当金計算!$D$19&gt;=B173,傷病手当金計算!$D$19&lt;C173),1,0)</f>
        <v>0</v>
      </c>
      <c r="E173" s="38">
        <f>IF(AND(傷病手当金計算!$D$7=1,傷病手当金計算!$D$19&gt;=B173,傷病手当金計算!$D$19&lt;C173),1,0)</f>
        <v>0</v>
      </c>
      <c r="F173" s="38">
        <f>IF(AND(傷病手当金計算!$D$7=2,傷病手当金計算!$D$19&gt;=B173,傷病手当金計算!$D$19&lt;C173),1,0)</f>
        <v>0</v>
      </c>
      <c r="G173" s="38">
        <f>IF(AND(傷病手当金計算!$D$7=3,傷病手当金計算!$D$19&gt;=B173,傷病手当金計算!$D$19&lt;C173),1,0)</f>
        <v>0</v>
      </c>
      <c r="H173" s="38">
        <f>IF(AND(傷病手当金計算!$D$7=4,傷病手当金計算!$D$19&gt;=B173,傷病手当金計算!$D$19&lt;C173),1,0)</f>
        <v>0</v>
      </c>
      <c r="I173" s="38">
        <f>IF(AND(傷病手当金計算!$D$7=5,傷病手当金計算!$D$19&gt;=B173,傷病手当金計算!$D$19&lt;C173),1,0)</f>
        <v>0</v>
      </c>
      <c r="J173" s="38">
        <f>IF(AND(傷病手当金計算!$D$7=6,傷病手当金計算!$D$19&gt;=B173,傷病手当金計算!$D$19&lt;C173),1,0)</f>
        <v>0</v>
      </c>
      <c r="K173" s="38">
        <f>IF(AND(傷病手当金計算!$D$7=7,傷病手当金計算!$D$19&gt;=B173,傷病手当金計算!$D$19&lt;C173),1,0)</f>
        <v>0</v>
      </c>
      <c r="M173" s="38">
        <f>D173*源泉徴収税額表!D173</f>
        <v>0</v>
      </c>
      <c r="N173" s="38">
        <f>E173*源泉徴収税額表!E173</f>
        <v>0</v>
      </c>
      <c r="O173" s="38">
        <f>F173*源泉徴収税額表!F173</f>
        <v>0</v>
      </c>
      <c r="P173" s="38">
        <f>G173*源泉徴収税額表!G173</f>
        <v>0</v>
      </c>
      <c r="Q173" s="38">
        <f>H173*源泉徴収税額表!H173</f>
        <v>0</v>
      </c>
      <c r="R173" s="38">
        <f>I173*源泉徴収税額表!I173</f>
        <v>0</v>
      </c>
      <c r="S173" s="38">
        <f>J173*源泉徴収税額表!J173</f>
        <v>0</v>
      </c>
      <c r="T173" s="38">
        <f>K173*源泉徴収税額表!K173</f>
        <v>0</v>
      </c>
    </row>
    <row r="174" spans="1:20" s="10" customFormat="1">
      <c r="A174" s="36">
        <v>138</v>
      </c>
      <c r="B174" s="37">
        <v>416000</v>
      </c>
      <c r="C174" s="38">
        <v>419000</v>
      </c>
      <c r="D174" s="38">
        <f>IF(AND(傷病手当金計算!$D$7=0,傷病手当金計算!$D$19&gt;=B174,傷病手当金計算!$D$19&lt;C174),1,0)</f>
        <v>0</v>
      </c>
      <c r="E174" s="38">
        <f>IF(AND(傷病手当金計算!$D$7=1,傷病手当金計算!$D$19&gt;=B174,傷病手当金計算!$D$19&lt;C174),1,0)</f>
        <v>0</v>
      </c>
      <c r="F174" s="38">
        <f>IF(AND(傷病手当金計算!$D$7=2,傷病手当金計算!$D$19&gt;=B174,傷病手当金計算!$D$19&lt;C174),1,0)</f>
        <v>0</v>
      </c>
      <c r="G174" s="38">
        <f>IF(AND(傷病手当金計算!$D$7=3,傷病手当金計算!$D$19&gt;=B174,傷病手当金計算!$D$19&lt;C174),1,0)</f>
        <v>0</v>
      </c>
      <c r="H174" s="38">
        <f>IF(AND(傷病手当金計算!$D$7=4,傷病手当金計算!$D$19&gt;=B174,傷病手当金計算!$D$19&lt;C174),1,0)</f>
        <v>0</v>
      </c>
      <c r="I174" s="38">
        <f>IF(AND(傷病手当金計算!$D$7=5,傷病手当金計算!$D$19&gt;=B174,傷病手当金計算!$D$19&lt;C174),1,0)</f>
        <v>0</v>
      </c>
      <c r="J174" s="38">
        <f>IF(AND(傷病手当金計算!$D$7=6,傷病手当金計算!$D$19&gt;=B174,傷病手当金計算!$D$19&lt;C174),1,0)</f>
        <v>0</v>
      </c>
      <c r="K174" s="38">
        <f>IF(AND(傷病手当金計算!$D$7=7,傷病手当金計算!$D$19&gt;=B174,傷病手当金計算!$D$19&lt;C174),1,0)</f>
        <v>0</v>
      </c>
      <c r="M174" s="38">
        <f>D174*源泉徴収税額表!D174</f>
        <v>0</v>
      </c>
      <c r="N174" s="38">
        <f>E174*源泉徴収税額表!E174</f>
        <v>0</v>
      </c>
      <c r="O174" s="38">
        <f>F174*源泉徴収税額表!F174</f>
        <v>0</v>
      </c>
      <c r="P174" s="38">
        <f>G174*源泉徴収税額表!G174</f>
        <v>0</v>
      </c>
      <c r="Q174" s="38">
        <f>H174*源泉徴収税額表!H174</f>
        <v>0</v>
      </c>
      <c r="R174" s="38">
        <f>I174*源泉徴収税額表!I174</f>
        <v>0</v>
      </c>
      <c r="S174" s="38">
        <f>J174*源泉徴収税額表!J174</f>
        <v>0</v>
      </c>
      <c r="T174" s="38">
        <f>K174*源泉徴収税額表!K174</f>
        <v>0</v>
      </c>
    </row>
    <row r="175" spans="1:20" s="10" customFormat="1">
      <c r="A175" s="36">
        <v>139</v>
      </c>
      <c r="B175" s="37">
        <v>419000</v>
      </c>
      <c r="C175" s="38">
        <v>422000</v>
      </c>
      <c r="D175" s="38">
        <f>IF(AND(傷病手当金計算!$D$7=0,傷病手当金計算!$D$19&gt;=B175,傷病手当金計算!$D$19&lt;C175),1,0)</f>
        <v>0</v>
      </c>
      <c r="E175" s="38">
        <f>IF(AND(傷病手当金計算!$D$7=1,傷病手当金計算!$D$19&gt;=B175,傷病手当金計算!$D$19&lt;C175),1,0)</f>
        <v>0</v>
      </c>
      <c r="F175" s="38">
        <f>IF(AND(傷病手当金計算!$D$7=2,傷病手当金計算!$D$19&gt;=B175,傷病手当金計算!$D$19&lt;C175),1,0)</f>
        <v>0</v>
      </c>
      <c r="G175" s="38">
        <f>IF(AND(傷病手当金計算!$D$7=3,傷病手当金計算!$D$19&gt;=B175,傷病手当金計算!$D$19&lt;C175),1,0)</f>
        <v>0</v>
      </c>
      <c r="H175" s="38">
        <f>IF(AND(傷病手当金計算!$D$7=4,傷病手当金計算!$D$19&gt;=B175,傷病手当金計算!$D$19&lt;C175),1,0)</f>
        <v>0</v>
      </c>
      <c r="I175" s="38">
        <f>IF(AND(傷病手当金計算!$D$7=5,傷病手当金計算!$D$19&gt;=B175,傷病手当金計算!$D$19&lt;C175),1,0)</f>
        <v>0</v>
      </c>
      <c r="J175" s="38">
        <f>IF(AND(傷病手当金計算!$D$7=6,傷病手当金計算!$D$19&gt;=B175,傷病手当金計算!$D$19&lt;C175),1,0)</f>
        <v>0</v>
      </c>
      <c r="K175" s="38">
        <f>IF(AND(傷病手当金計算!$D$7=7,傷病手当金計算!$D$19&gt;=B175,傷病手当金計算!$D$19&lt;C175),1,0)</f>
        <v>0</v>
      </c>
      <c r="M175" s="38">
        <f>D175*源泉徴収税額表!D175</f>
        <v>0</v>
      </c>
      <c r="N175" s="38">
        <f>E175*源泉徴収税額表!E175</f>
        <v>0</v>
      </c>
      <c r="O175" s="38">
        <f>F175*源泉徴収税額表!F175</f>
        <v>0</v>
      </c>
      <c r="P175" s="38">
        <f>G175*源泉徴収税額表!G175</f>
        <v>0</v>
      </c>
      <c r="Q175" s="38">
        <f>H175*源泉徴収税額表!H175</f>
        <v>0</v>
      </c>
      <c r="R175" s="38">
        <f>I175*源泉徴収税額表!I175</f>
        <v>0</v>
      </c>
      <c r="S175" s="38">
        <f>J175*源泉徴収税額表!J175</f>
        <v>0</v>
      </c>
      <c r="T175" s="38">
        <f>K175*源泉徴収税額表!K175</f>
        <v>0</v>
      </c>
    </row>
    <row r="176" spans="1:20" s="10" customFormat="1">
      <c r="A176" s="36">
        <v>140</v>
      </c>
      <c r="B176" s="37">
        <v>422000</v>
      </c>
      <c r="C176" s="38">
        <v>425000</v>
      </c>
      <c r="D176" s="38">
        <f>IF(AND(傷病手当金計算!$D$7=0,傷病手当金計算!$D$19&gt;=B176,傷病手当金計算!$D$19&lt;C176),1,0)</f>
        <v>0</v>
      </c>
      <c r="E176" s="38">
        <f>IF(AND(傷病手当金計算!$D$7=1,傷病手当金計算!$D$19&gt;=B176,傷病手当金計算!$D$19&lt;C176),1,0)</f>
        <v>0</v>
      </c>
      <c r="F176" s="38">
        <f>IF(AND(傷病手当金計算!$D$7=2,傷病手当金計算!$D$19&gt;=B176,傷病手当金計算!$D$19&lt;C176),1,0)</f>
        <v>0</v>
      </c>
      <c r="G176" s="38">
        <f>IF(AND(傷病手当金計算!$D$7=3,傷病手当金計算!$D$19&gt;=B176,傷病手当金計算!$D$19&lt;C176),1,0)</f>
        <v>0</v>
      </c>
      <c r="H176" s="38">
        <f>IF(AND(傷病手当金計算!$D$7=4,傷病手当金計算!$D$19&gt;=B176,傷病手当金計算!$D$19&lt;C176),1,0)</f>
        <v>0</v>
      </c>
      <c r="I176" s="38">
        <f>IF(AND(傷病手当金計算!$D$7=5,傷病手当金計算!$D$19&gt;=B176,傷病手当金計算!$D$19&lt;C176),1,0)</f>
        <v>0</v>
      </c>
      <c r="J176" s="38">
        <f>IF(AND(傷病手当金計算!$D$7=6,傷病手当金計算!$D$19&gt;=B176,傷病手当金計算!$D$19&lt;C176),1,0)</f>
        <v>0</v>
      </c>
      <c r="K176" s="38">
        <f>IF(AND(傷病手当金計算!$D$7=7,傷病手当金計算!$D$19&gt;=B176,傷病手当金計算!$D$19&lt;C176),1,0)</f>
        <v>0</v>
      </c>
      <c r="M176" s="38">
        <f>D176*源泉徴収税額表!D176</f>
        <v>0</v>
      </c>
      <c r="N176" s="38">
        <f>E176*源泉徴収税額表!E176</f>
        <v>0</v>
      </c>
      <c r="O176" s="38">
        <f>F176*源泉徴収税額表!F176</f>
        <v>0</v>
      </c>
      <c r="P176" s="38">
        <f>G176*源泉徴収税額表!G176</f>
        <v>0</v>
      </c>
      <c r="Q176" s="38">
        <f>H176*源泉徴収税額表!H176</f>
        <v>0</v>
      </c>
      <c r="R176" s="38">
        <f>I176*源泉徴収税額表!I176</f>
        <v>0</v>
      </c>
      <c r="S176" s="38">
        <f>J176*源泉徴収税額表!J176</f>
        <v>0</v>
      </c>
      <c r="T176" s="38">
        <f>K176*源泉徴収税額表!K176</f>
        <v>0</v>
      </c>
    </row>
    <row r="177" spans="1:20" s="10" customFormat="1">
      <c r="A177" s="36"/>
      <c r="B177" s="37"/>
      <c r="C177" s="38"/>
      <c r="D177" s="38"/>
      <c r="E177" s="38"/>
      <c r="F177" s="38"/>
      <c r="G177" s="38"/>
      <c r="H177" s="38"/>
      <c r="I177" s="38"/>
      <c r="J177" s="38"/>
      <c r="K177" s="38"/>
      <c r="M177" s="38">
        <f>D177*源泉徴収税額表!D177</f>
        <v>0</v>
      </c>
      <c r="N177" s="38">
        <f>E177*源泉徴収税額表!E177</f>
        <v>0</v>
      </c>
      <c r="O177" s="38">
        <f>F177*源泉徴収税額表!F177</f>
        <v>0</v>
      </c>
      <c r="P177" s="38">
        <f>G177*源泉徴収税額表!G177</f>
        <v>0</v>
      </c>
      <c r="Q177" s="38">
        <f>H177*源泉徴収税額表!H177</f>
        <v>0</v>
      </c>
      <c r="R177" s="38">
        <f>I177*源泉徴収税額表!I177</f>
        <v>0</v>
      </c>
      <c r="S177" s="38">
        <f>J177*源泉徴収税額表!J177</f>
        <v>0</v>
      </c>
      <c r="T177" s="38">
        <f>K177*源泉徴収税額表!K177</f>
        <v>0</v>
      </c>
    </row>
    <row r="178" spans="1:20" s="10" customFormat="1">
      <c r="A178" s="36">
        <v>141</v>
      </c>
      <c r="B178" s="37">
        <v>425000</v>
      </c>
      <c r="C178" s="38">
        <v>428000</v>
      </c>
      <c r="D178" s="38">
        <f>IF(AND(傷病手当金計算!$D$7=0,傷病手当金計算!$D$19&gt;=B178,傷病手当金計算!$D$19&lt;C178),1,0)</f>
        <v>0</v>
      </c>
      <c r="E178" s="38">
        <f>IF(AND(傷病手当金計算!$D$7=1,傷病手当金計算!$D$19&gt;=B178,傷病手当金計算!$D$19&lt;C178),1,0)</f>
        <v>0</v>
      </c>
      <c r="F178" s="38">
        <f>IF(AND(傷病手当金計算!$D$7=2,傷病手当金計算!$D$19&gt;=B178,傷病手当金計算!$D$19&lt;C178),1,0)</f>
        <v>0</v>
      </c>
      <c r="G178" s="38">
        <f>IF(AND(傷病手当金計算!$D$7=3,傷病手当金計算!$D$19&gt;=B178,傷病手当金計算!$D$19&lt;C178),1,0)</f>
        <v>0</v>
      </c>
      <c r="H178" s="38">
        <f>IF(AND(傷病手当金計算!$D$7=4,傷病手当金計算!$D$19&gt;=B178,傷病手当金計算!$D$19&lt;C178),1,0)</f>
        <v>0</v>
      </c>
      <c r="I178" s="38">
        <f>IF(AND(傷病手当金計算!$D$7=5,傷病手当金計算!$D$19&gt;=B178,傷病手当金計算!$D$19&lt;C178),1,0)</f>
        <v>0</v>
      </c>
      <c r="J178" s="38">
        <f>IF(AND(傷病手当金計算!$D$7=6,傷病手当金計算!$D$19&gt;=B178,傷病手当金計算!$D$19&lt;C178),1,0)</f>
        <v>0</v>
      </c>
      <c r="K178" s="38">
        <f>IF(AND(傷病手当金計算!$D$7=7,傷病手当金計算!$D$19&gt;=B178,傷病手当金計算!$D$19&lt;C178),1,0)</f>
        <v>0</v>
      </c>
      <c r="M178" s="38">
        <f>D178*源泉徴収税額表!D178</f>
        <v>0</v>
      </c>
      <c r="N178" s="38">
        <f>E178*源泉徴収税額表!E178</f>
        <v>0</v>
      </c>
      <c r="O178" s="38">
        <f>F178*源泉徴収税額表!F178</f>
        <v>0</v>
      </c>
      <c r="P178" s="38">
        <f>G178*源泉徴収税額表!G178</f>
        <v>0</v>
      </c>
      <c r="Q178" s="38">
        <f>H178*源泉徴収税額表!H178</f>
        <v>0</v>
      </c>
      <c r="R178" s="38">
        <f>I178*源泉徴収税額表!I178</f>
        <v>0</v>
      </c>
      <c r="S178" s="38">
        <f>J178*源泉徴収税額表!J178</f>
        <v>0</v>
      </c>
      <c r="T178" s="38">
        <f>K178*源泉徴収税額表!K178</f>
        <v>0</v>
      </c>
    </row>
    <row r="179" spans="1:20" s="10" customFormat="1">
      <c r="A179" s="36">
        <v>142</v>
      </c>
      <c r="B179" s="37">
        <v>428000</v>
      </c>
      <c r="C179" s="38">
        <v>431000</v>
      </c>
      <c r="D179" s="38">
        <f>IF(AND(傷病手当金計算!$D$7=0,傷病手当金計算!$D$19&gt;=B179,傷病手当金計算!$D$19&lt;C179),1,0)</f>
        <v>0</v>
      </c>
      <c r="E179" s="38">
        <f>IF(AND(傷病手当金計算!$D$7=1,傷病手当金計算!$D$19&gt;=B179,傷病手当金計算!$D$19&lt;C179),1,0)</f>
        <v>0</v>
      </c>
      <c r="F179" s="38">
        <f>IF(AND(傷病手当金計算!$D$7=2,傷病手当金計算!$D$19&gt;=B179,傷病手当金計算!$D$19&lt;C179),1,0)</f>
        <v>0</v>
      </c>
      <c r="G179" s="38">
        <f>IF(AND(傷病手当金計算!$D$7=3,傷病手当金計算!$D$19&gt;=B179,傷病手当金計算!$D$19&lt;C179),1,0)</f>
        <v>0</v>
      </c>
      <c r="H179" s="38">
        <f>IF(AND(傷病手当金計算!$D$7=4,傷病手当金計算!$D$19&gt;=B179,傷病手当金計算!$D$19&lt;C179),1,0)</f>
        <v>0</v>
      </c>
      <c r="I179" s="38">
        <f>IF(AND(傷病手当金計算!$D$7=5,傷病手当金計算!$D$19&gt;=B179,傷病手当金計算!$D$19&lt;C179),1,0)</f>
        <v>0</v>
      </c>
      <c r="J179" s="38">
        <f>IF(AND(傷病手当金計算!$D$7=6,傷病手当金計算!$D$19&gt;=B179,傷病手当金計算!$D$19&lt;C179),1,0)</f>
        <v>0</v>
      </c>
      <c r="K179" s="38">
        <f>IF(AND(傷病手当金計算!$D$7=7,傷病手当金計算!$D$19&gt;=B179,傷病手当金計算!$D$19&lt;C179),1,0)</f>
        <v>0</v>
      </c>
      <c r="M179" s="38">
        <f>D179*源泉徴収税額表!D179</f>
        <v>0</v>
      </c>
      <c r="N179" s="38">
        <f>E179*源泉徴収税額表!E179</f>
        <v>0</v>
      </c>
      <c r="O179" s="38">
        <f>F179*源泉徴収税額表!F179</f>
        <v>0</v>
      </c>
      <c r="P179" s="38">
        <f>G179*源泉徴収税額表!G179</f>
        <v>0</v>
      </c>
      <c r="Q179" s="38">
        <f>H179*源泉徴収税額表!H179</f>
        <v>0</v>
      </c>
      <c r="R179" s="38">
        <f>I179*源泉徴収税額表!I179</f>
        <v>0</v>
      </c>
      <c r="S179" s="38">
        <f>J179*源泉徴収税額表!J179</f>
        <v>0</v>
      </c>
      <c r="T179" s="38">
        <f>K179*源泉徴収税額表!K179</f>
        <v>0</v>
      </c>
    </row>
    <row r="180" spans="1:20" s="10" customFormat="1">
      <c r="A180" s="36">
        <v>143</v>
      </c>
      <c r="B180" s="37">
        <v>431000</v>
      </c>
      <c r="C180" s="38">
        <v>434000</v>
      </c>
      <c r="D180" s="38">
        <f>IF(AND(傷病手当金計算!$D$7=0,傷病手当金計算!$D$19&gt;=B180,傷病手当金計算!$D$19&lt;C180),1,0)</f>
        <v>0</v>
      </c>
      <c r="E180" s="38">
        <f>IF(AND(傷病手当金計算!$D$7=1,傷病手当金計算!$D$19&gt;=B180,傷病手当金計算!$D$19&lt;C180),1,0)</f>
        <v>0</v>
      </c>
      <c r="F180" s="38">
        <f>IF(AND(傷病手当金計算!$D$7=2,傷病手当金計算!$D$19&gt;=B180,傷病手当金計算!$D$19&lt;C180),1,0)</f>
        <v>0</v>
      </c>
      <c r="G180" s="38">
        <f>IF(AND(傷病手当金計算!$D$7=3,傷病手当金計算!$D$19&gt;=B180,傷病手当金計算!$D$19&lt;C180),1,0)</f>
        <v>0</v>
      </c>
      <c r="H180" s="38">
        <f>IF(AND(傷病手当金計算!$D$7=4,傷病手当金計算!$D$19&gt;=B180,傷病手当金計算!$D$19&lt;C180),1,0)</f>
        <v>0</v>
      </c>
      <c r="I180" s="38">
        <f>IF(AND(傷病手当金計算!$D$7=5,傷病手当金計算!$D$19&gt;=B180,傷病手当金計算!$D$19&lt;C180),1,0)</f>
        <v>0</v>
      </c>
      <c r="J180" s="38">
        <f>IF(AND(傷病手当金計算!$D$7=6,傷病手当金計算!$D$19&gt;=B180,傷病手当金計算!$D$19&lt;C180),1,0)</f>
        <v>0</v>
      </c>
      <c r="K180" s="38">
        <f>IF(AND(傷病手当金計算!$D$7=7,傷病手当金計算!$D$19&gt;=B180,傷病手当金計算!$D$19&lt;C180),1,0)</f>
        <v>0</v>
      </c>
      <c r="M180" s="38">
        <f>D180*源泉徴収税額表!D180</f>
        <v>0</v>
      </c>
      <c r="N180" s="38">
        <f>E180*源泉徴収税額表!E180</f>
        <v>0</v>
      </c>
      <c r="O180" s="38">
        <f>F180*源泉徴収税額表!F180</f>
        <v>0</v>
      </c>
      <c r="P180" s="38">
        <f>G180*源泉徴収税額表!G180</f>
        <v>0</v>
      </c>
      <c r="Q180" s="38">
        <f>H180*源泉徴収税額表!H180</f>
        <v>0</v>
      </c>
      <c r="R180" s="38">
        <f>I180*源泉徴収税額表!I180</f>
        <v>0</v>
      </c>
      <c r="S180" s="38">
        <f>J180*源泉徴収税額表!J180</f>
        <v>0</v>
      </c>
      <c r="T180" s="38">
        <f>K180*源泉徴収税額表!K180</f>
        <v>0</v>
      </c>
    </row>
    <row r="181" spans="1:20" s="10" customFormat="1">
      <c r="A181" s="36">
        <v>144</v>
      </c>
      <c r="B181" s="37">
        <v>434000</v>
      </c>
      <c r="C181" s="38">
        <v>437000</v>
      </c>
      <c r="D181" s="38">
        <f>IF(AND(傷病手当金計算!$D$7=0,傷病手当金計算!$D$19&gt;=B181,傷病手当金計算!$D$19&lt;C181),1,0)</f>
        <v>0</v>
      </c>
      <c r="E181" s="38">
        <f>IF(AND(傷病手当金計算!$D$7=1,傷病手当金計算!$D$19&gt;=B181,傷病手当金計算!$D$19&lt;C181),1,0)</f>
        <v>0</v>
      </c>
      <c r="F181" s="38">
        <f>IF(AND(傷病手当金計算!$D$7=2,傷病手当金計算!$D$19&gt;=B181,傷病手当金計算!$D$19&lt;C181),1,0)</f>
        <v>0</v>
      </c>
      <c r="G181" s="38">
        <f>IF(AND(傷病手当金計算!$D$7=3,傷病手当金計算!$D$19&gt;=B181,傷病手当金計算!$D$19&lt;C181),1,0)</f>
        <v>0</v>
      </c>
      <c r="H181" s="38">
        <f>IF(AND(傷病手当金計算!$D$7=4,傷病手当金計算!$D$19&gt;=B181,傷病手当金計算!$D$19&lt;C181),1,0)</f>
        <v>0</v>
      </c>
      <c r="I181" s="38">
        <f>IF(AND(傷病手当金計算!$D$7=5,傷病手当金計算!$D$19&gt;=B181,傷病手当金計算!$D$19&lt;C181),1,0)</f>
        <v>0</v>
      </c>
      <c r="J181" s="38">
        <f>IF(AND(傷病手当金計算!$D$7=6,傷病手当金計算!$D$19&gt;=B181,傷病手当金計算!$D$19&lt;C181),1,0)</f>
        <v>0</v>
      </c>
      <c r="K181" s="38">
        <f>IF(AND(傷病手当金計算!$D$7=7,傷病手当金計算!$D$19&gt;=B181,傷病手当金計算!$D$19&lt;C181),1,0)</f>
        <v>0</v>
      </c>
      <c r="M181" s="38">
        <f>D181*源泉徴収税額表!D181</f>
        <v>0</v>
      </c>
      <c r="N181" s="38">
        <f>E181*源泉徴収税額表!E181</f>
        <v>0</v>
      </c>
      <c r="O181" s="38">
        <f>F181*源泉徴収税額表!F181</f>
        <v>0</v>
      </c>
      <c r="P181" s="38">
        <f>G181*源泉徴収税額表!G181</f>
        <v>0</v>
      </c>
      <c r="Q181" s="38">
        <f>H181*源泉徴収税額表!H181</f>
        <v>0</v>
      </c>
      <c r="R181" s="38">
        <f>I181*源泉徴収税額表!I181</f>
        <v>0</v>
      </c>
      <c r="S181" s="38">
        <f>J181*源泉徴収税額表!J181</f>
        <v>0</v>
      </c>
      <c r="T181" s="38">
        <f>K181*源泉徴収税額表!K181</f>
        <v>0</v>
      </c>
    </row>
    <row r="182" spans="1:20" s="10" customFormat="1">
      <c r="A182" s="36">
        <v>145</v>
      </c>
      <c r="B182" s="37">
        <v>437000</v>
      </c>
      <c r="C182" s="38">
        <v>440000</v>
      </c>
      <c r="D182" s="38">
        <f>IF(AND(傷病手当金計算!$D$7=0,傷病手当金計算!$D$19&gt;=B182,傷病手当金計算!$D$19&lt;C182),1,0)</f>
        <v>0</v>
      </c>
      <c r="E182" s="38">
        <f>IF(AND(傷病手当金計算!$D$7=1,傷病手当金計算!$D$19&gt;=B182,傷病手当金計算!$D$19&lt;C182),1,0)</f>
        <v>0</v>
      </c>
      <c r="F182" s="38">
        <f>IF(AND(傷病手当金計算!$D$7=2,傷病手当金計算!$D$19&gt;=B182,傷病手当金計算!$D$19&lt;C182),1,0)</f>
        <v>0</v>
      </c>
      <c r="G182" s="38">
        <f>IF(AND(傷病手当金計算!$D$7=3,傷病手当金計算!$D$19&gt;=B182,傷病手当金計算!$D$19&lt;C182),1,0)</f>
        <v>0</v>
      </c>
      <c r="H182" s="38">
        <f>IF(AND(傷病手当金計算!$D$7=4,傷病手当金計算!$D$19&gt;=B182,傷病手当金計算!$D$19&lt;C182),1,0)</f>
        <v>0</v>
      </c>
      <c r="I182" s="38">
        <f>IF(AND(傷病手当金計算!$D$7=5,傷病手当金計算!$D$19&gt;=B182,傷病手当金計算!$D$19&lt;C182),1,0)</f>
        <v>0</v>
      </c>
      <c r="J182" s="38">
        <f>IF(AND(傷病手当金計算!$D$7=6,傷病手当金計算!$D$19&gt;=B182,傷病手当金計算!$D$19&lt;C182),1,0)</f>
        <v>0</v>
      </c>
      <c r="K182" s="38">
        <f>IF(AND(傷病手当金計算!$D$7=7,傷病手当金計算!$D$19&gt;=B182,傷病手当金計算!$D$19&lt;C182),1,0)</f>
        <v>0</v>
      </c>
      <c r="M182" s="38">
        <f>D182*源泉徴収税額表!D182</f>
        <v>0</v>
      </c>
      <c r="N182" s="38">
        <f>E182*源泉徴収税額表!E182</f>
        <v>0</v>
      </c>
      <c r="O182" s="38">
        <f>F182*源泉徴収税額表!F182</f>
        <v>0</v>
      </c>
      <c r="P182" s="38">
        <f>G182*源泉徴収税額表!G182</f>
        <v>0</v>
      </c>
      <c r="Q182" s="38">
        <f>H182*源泉徴収税額表!H182</f>
        <v>0</v>
      </c>
      <c r="R182" s="38">
        <f>I182*源泉徴収税額表!I182</f>
        <v>0</v>
      </c>
      <c r="S182" s="38">
        <f>J182*源泉徴収税額表!J182</f>
        <v>0</v>
      </c>
      <c r="T182" s="38">
        <f>K182*源泉徴収税額表!K182</f>
        <v>0</v>
      </c>
    </row>
    <row r="183" spans="1:20" s="10" customFormat="1" ht="14.25" thickBot="1">
      <c r="A183" s="36"/>
      <c r="B183" s="40"/>
      <c r="C183" s="41"/>
      <c r="D183" s="41"/>
      <c r="E183" s="41"/>
      <c r="F183" s="41"/>
      <c r="G183" s="41"/>
      <c r="H183" s="41"/>
      <c r="I183" s="41"/>
      <c r="J183" s="41"/>
      <c r="K183" s="42"/>
      <c r="M183" s="41"/>
      <c r="N183" s="41"/>
      <c r="O183" s="41"/>
      <c r="P183" s="41"/>
      <c r="Q183" s="41"/>
      <c r="R183" s="41"/>
      <c r="S183" s="41"/>
      <c r="T183" s="42"/>
    </row>
    <row r="184" spans="1:20" s="10" customFormat="1">
      <c r="A184" s="36">
        <v>146</v>
      </c>
      <c r="B184" s="37">
        <v>440000</v>
      </c>
      <c r="C184" s="38">
        <v>443000</v>
      </c>
      <c r="D184" s="38">
        <f>IF(AND(傷病手当金計算!$D$7=0,傷病手当金計算!$D$19&gt;=B184,傷病手当金計算!$D$19&lt;C184),1,0)</f>
        <v>0</v>
      </c>
      <c r="E184" s="38">
        <f>IF(AND(傷病手当金計算!$D$7=1,傷病手当金計算!$D$19&gt;=B184,傷病手当金計算!$D$19&lt;C184),1,0)</f>
        <v>0</v>
      </c>
      <c r="F184" s="38">
        <f>IF(AND(傷病手当金計算!$D$7=2,傷病手当金計算!$D$19&gt;=B184,傷病手当金計算!$D$19&lt;C184),1,0)</f>
        <v>0</v>
      </c>
      <c r="G184" s="38">
        <f>IF(AND(傷病手当金計算!$D$7=3,傷病手当金計算!$D$19&gt;=B184,傷病手当金計算!$D$19&lt;C184),1,0)</f>
        <v>0</v>
      </c>
      <c r="H184" s="38">
        <f>IF(AND(傷病手当金計算!$D$7=4,傷病手当金計算!$D$19&gt;=B184,傷病手当金計算!$D$19&lt;C184),1,0)</f>
        <v>0</v>
      </c>
      <c r="I184" s="38">
        <f>IF(AND(傷病手当金計算!$D$7=5,傷病手当金計算!$D$19&gt;=B184,傷病手当金計算!$D$19&lt;C184),1,0)</f>
        <v>0</v>
      </c>
      <c r="J184" s="38">
        <f>IF(AND(傷病手当金計算!$D$7=6,傷病手当金計算!$D$19&gt;=B184,傷病手当金計算!$D$19&lt;C184),1,0)</f>
        <v>0</v>
      </c>
      <c r="K184" s="38">
        <f>IF(AND(傷病手当金計算!$D$7=7,傷病手当金計算!$D$19&gt;=B184,傷病手当金計算!$D$19&lt;C184),1,0)</f>
        <v>0</v>
      </c>
      <c r="L184" s="39"/>
      <c r="M184" s="10">
        <f>D184*源泉徴収税額表!D184</f>
        <v>0</v>
      </c>
      <c r="N184" s="10">
        <f>E184*源泉徴収税額表!E184</f>
        <v>0</v>
      </c>
      <c r="O184" s="10">
        <f>F184*源泉徴収税額表!F184</f>
        <v>0</v>
      </c>
      <c r="P184" s="10">
        <f>G184*源泉徴収税額表!G184</f>
        <v>0</v>
      </c>
      <c r="Q184" s="10">
        <f>H184*源泉徴収税額表!H184</f>
        <v>0</v>
      </c>
      <c r="R184" s="10">
        <f>I184*源泉徴収税額表!I184</f>
        <v>0</v>
      </c>
      <c r="S184" s="10">
        <f>J184*源泉徴収税額表!J184</f>
        <v>0</v>
      </c>
      <c r="T184" s="10">
        <f>K184*源泉徴収税額表!K184</f>
        <v>0</v>
      </c>
    </row>
    <row r="185" spans="1:20" s="10" customFormat="1">
      <c r="A185" s="36">
        <v>147</v>
      </c>
      <c r="B185" s="37">
        <v>443000</v>
      </c>
      <c r="C185" s="38">
        <v>446000</v>
      </c>
      <c r="D185" s="38">
        <f>IF(AND(傷病手当金計算!$D$7=0,傷病手当金計算!$D$19&gt;=B185,傷病手当金計算!$D$19&lt;C185),1,0)</f>
        <v>0</v>
      </c>
      <c r="E185" s="38">
        <f>IF(AND(傷病手当金計算!$D$7=1,傷病手当金計算!$D$19&gt;=B185,傷病手当金計算!$D$19&lt;C185),1,0)</f>
        <v>0</v>
      </c>
      <c r="F185" s="38">
        <f>IF(AND(傷病手当金計算!$D$7=2,傷病手当金計算!$D$19&gt;=B185,傷病手当金計算!$D$19&lt;C185),1,0)</f>
        <v>0</v>
      </c>
      <c r="G185" s="38">
        <f>IF(AND(傷病手当金計算!$D$7=3,傷病手当金計算!$D$19&gt;=B185,傷病手当金計算!$D$19&lt;C185),1,0)</f>
        <v>0</v>
      </c>
      <c r="H185" s="38">
        <f>IF(AND(傷病手当金計算!$D$7=4,傷病手当金計算!$D$19&gt;=B185,傷病手当金計算!$D$19&lt;C185),1,0)</f>
        <v>0</v>
      </c>
      <c r="I185" s="38">
        <f>IF(AND(傷病手当金計算!$D$7=5,傷病手当金計算!$D$19&gt;=B185,傷病手当金計算!$D$19&lt;C185),1,0)</f>
        <v>0</v>
      </c>
      <c r="J185" s="38">
        <f>IF(AND(傷病手当金計算!$D$7=6,傷病手当金計算!$D$19&gt;=B185,傷病手当金計算!$D$19&lt;C185),1,0)</f>
        <v>0</v>
      </c>
      <c r="K185" s="38">
        <f>IF(AND(傷病手当金計算!$D$7=7,傷病手当金計算!$D$19&gt;=B185,傷病手当金計算!$D$19&lt;C185),1,0)</f>
        <v>0</v>
      </c>
      <c r="L185" s="39"/>
      <c r="M185" s="10">
        <f>D185*源泉徴収税額表!D185</f>
        <v>0</v>
      </c>
      <c r="N185" s="10">
        <f>E185*源泉徴収税額表!E185</f>
        <v>0</v>
      </c>
      <c r="O185" s="10">
        <f>F185*源泉徴収税額表!F185</f>
        <v>0</v>
      </c>
      <c r="P185" s="10">
        <f>G185*源泉徴収税額表!G185</f>
        <v>0</v>
      </c>
      <c r="Q185" s="10">
        <f>H185*源泉徴収税額表!H185</f>
        <v>0</v>
      </c>
      <c r="R185" s="10">
        <f>I185*源泉徴収税額表!I185</f>
        <v>0</v>
      </c>
      <c r="S185" s="10">
        <f>J185*源泉徴収税額表!J185</f>
        <v>0</v>
      </c>
      <c r="T185" s="10">
        <f>K185*源泉徴収税額表!K185</f>
        <v>0</v>
      </c>
    </row>
    <row r="186" spans="1:20" s="10" customFormat="1">
      <c r="A186" s="36">
        <v>148</v>
      </c>
      <c r="B186" s="37">
        <v>446000</v>
      </c>
      <c r="C186" s="38">
        <v>449000</v>
      </c>
      <c r="D186" s="38">
        <f>IF(AND(傷病手当金計算!$D$7=0,傷病手当金計算!$D$19&gt;=B186,傷病手当金計算!$D$19&lt;C186),1,0)</f>
        <v>0</v>
      </c>
      <c r="E186" s="38">
        <f>IF(AND(傷病手当金計算!$D$7=1,傷病手当金計算!$D$19&gt;=B186,傷病手当金計算!$D$19&lt;C186),1,0)</f>
        <v>0</v>
      </c>
      <c r="F186" s="38">
        <f>IF(AND(傷病手当金計算!$D$7=2,傷病手当金計算!$D$19&gt;=B186,傷病手当金計算!$D$19&lt;C186),1,0)</f>
        <v>0</v>
      </c>
      <c r="G186" s="38">
        <f>IF(AND(傷病手当金計算!$D$7=3,傷病手当金計算!$D$19&gt;=B186,傷病手当金計算!$D$19&lt;C186),1,0)</f>
        <v>0</v>
      </c>
      <c r="H186" s="38">
        <f>IF(AND(傷病手当金計算!$D$7=4,傷病手当金計算!$D$19&gt;=B186,傷病手当金計算!$D$19&lt;C186),1,0)</f>
        <v>0</v>
      </c>
      <c r="I186" s="38">
        <f>IF(AND(傷病手当金計算!$D$7=5,傷病手当金計算!$D$19&gt;=B186,傷病手当金計算!$D$19&lt;C186),1,0)</f>
        <v>0</v>
      </c>
      <c r="J186" s="38">
        <f>IF(AND(傷病手当金計算!$D$7=6,傷病手当金計算!$D$19&gt;=B186,傷病手当金計算!$D$19&lt;C186),1,0)</f>
        <v>0</v>
      </c>
      <c r="K186" s="38">
        <f>IF(AND(傷病手当金計算!$D$7=7,傷病手当金計算!$D$19&gt;=B186,傷病手当金計算!$D$19&lt;C186),1,0)</f>
        <v>0</v>
      </c>
      <c r="L186" s="39"/>
      <c r="M186" s="10">
        <f>D186*源泉徴収税額表!D186</f>
        <v>0</v>
      </c>
      <c r="N186" s="10">
        <f>E186*源泉徴収税額表!E186</f>
        <v>0</v>
      </c>
      <c r="O186" s="10">
        <f>F186*源泉徴収税額表!F186</f>
        <v>0</v>
      </c>
      <c r="P186" s="10">
        <f>G186*源泉徴収税額表!G186</f>
        <v>0</v>
      </c>
      <c r="Q186" s="10">
        <f>H186*源泉徴収税額表!H186</f>
        <v>0</v>
      </c>
      <c r="R186" s="10">
        <f>I186*源泉徴収税額表!I186</f>
        <v>0</v>
      </c>
      <c r="S186" s="10">
        <f>J186*源泉徴収税額表!J186</f>
        <v>0</v>
      </c>
      <c r="T186" s="10">
        <f>K186*源泉徴収税額表!K186</f>
        <v>0</v>
      </c>
    </row>
    <row r="187" spans="1:20" s="10" customFormat="1">
      <c r="A187" s="36">
        <v>149</v>
      </c>
      <c r="B187" s="37">
        <v>449000</v>
      </c>
      <c r="C187" s="38">
        <v>452000</v>
      </c>
      <c r="D187" s="38">
        <f>IF(AND(傷病手当金計算!$D$7=0,傷病手当金計算!$D$19&gt;=B187,傷病手当金計算!$D$19&lt;C187),1,0)</f>
        <v>0</v>
      </c>
      <c r="E187" s="38">
        <f>IF(AND(傷病手当金計算!$D$7=1,傷病手当金計算!$D$19&gt;=B187,傷病手当金計算!$D$19&lt;C187),1,0)</f>
        <v>0</v>
      </c>
      <c r="F187" s="38">
        <f>IF(AND(傷病手当金計算!$D$7=2,傷病手当金計算!$D$19&gt;=B187,傷病手当金計算!$D$19&lt;C187),1,0)</f>
        <v>0</v>
      </c>
      <c r="G187" s="38">
        <f>IF(AND(傷病手当金計算!$D$7=3,傷病手当金計算!$D$19&gt;=B187,傷病手当金計算!$D$19&lt;C187),1,0)</f>
        <v>0</v>
      </c>
      <c r="H187" s="38">
        <f>IF(AND(傷病手当金計算!$D$7=4,傷病手当金計算!$D$19&gt;=B187,傷病手当金計算!$D$19&lt;C187),1,0)</f>
        <v>0</v>
      </c>
      <c r="I187" s="38">
        <f>IF(AND(傷病手当金計算!$D$7=5,傷病手当金計算!$D$19&gt;=B187,傷病手当金計算!$D$19&lt;C187),1,0)</f>
        <v>0</v>
      </c>
      <c r="J187" s="38">
        <f>IF(AND(傷病手当金計算!$D$7=6,傷病手当金計算!$D$19&gt;=B187,傷病手当金計算!$D$19&lt;C187),1,0)</f>
        <v>0</v>
      </c>
      <c r="K187" s="38">
        <f>IF(AND(傷病手当金計算!$D$7=7,傷病手当金計算!$D$19&gt;=B187,傷病手当金計算!$D$19&lt;C187),1,0)</f>
        <v>0</v>
      </c>
      <c r="L187" s="39"/>
      <c r="M187" s="10">
        <f>D187*源泉徴収税額表!D187</f>
        <v>0</v>
      </c>
      <c r="N187" s="10">
        <f>E187*源泉徴収税額表!E187</f>
        <v>0</v>
      </c>
      <c r="O187" s="10">
        <f>F187*源泉徴収税額表!F187</f>
        <v>0</v>
      </c>
      <c r="P187" s="10">
        <f>G187*源泉徴収税額表!G187</f>
        <v>0</v>
      </c>
      <c r="Q187" s="10">
        <f>H187*源泉徴収税額表!H187</f>
        <v>0</v>
      </c>
      <c r="R187" s="10">
        <f>I187*源泉徴収税額表!I187</f>
        <v>0</v>
      </c>
      <c r="S187" s="10">
        <f>J187*源泉徴収税額表!J187</f>
        <v>0</v>
      </c>
      <c r="T187" s="10">
        <f>K187*源泉徴収税額表!K187</f>
        <v>0</v>
      </c>
    </row>
    <row r="188" spans="1:20" s="10" customFormat="1">
      <c r="A188" s="36">
        <v>150</v>
      </c>
      <c r="B188" s="37">
        <v>452000</v>
      </c>
      <c r="C188" s="38">
        <v>455000</v>
      </c>
      <c r="D188" s="38">
        <f>IF(AND(傷病手当金計算!$D$7=0,傷病手当金計算!$D$19&gt;=B188,傷病手当金計算!$D$19&lt;C188),1,0)</f>
        <v>0</v>
      </c>
      <c r="E188" s="38">
        <f>IF(AND(傷病手当金計算!$D$7=1,傷病手当金計算!$D$19&gt;=B188,傷病手当金計算!$D$19&lt;C188),1,0)</f>
        <v>0</v>
      </c>
      <c r="F188" s="38">
        <f>IF(AND(傷病手当金計算!$D$7=2,傷病手当金計算!$D$19&gt;=B188,傷病手当金計算!$D$19&lt;C188),1,0)</f>
        <v>0</v>
      </c>
      <c r="G188" s="38">
        <f>IF(AND(傷病手当金計算!$D$7=3,傷病手当金計算!$D$19&gt;=B188,傷病手当金計算!$D$19&lt;C188),1,0)</f>
        <v>0</v>
      </c>
      <c r="H188" s="38">
        <f>IF(AND(傷病手当金計算!$D$7=4,傷病手当金計算!$D$19&gt;=B188,傷病手当金計算!$D$19&lt;C188),1,0)</f>
        <v>0</v>
      </c>
      <c r="I188" s="38">
        <f>IF(AND(傷病手当金計算!$D$7=5,傷病手当金計算!$D$19&gt;=B188,傷病手当金計算!$D$19&lt;C188),1,0)</f>
        <v>0</v>
      </c>
      <c r="J188" s="38">
        <f>IF(AND(傷病手当金計算!$D$7=6,傷病手当金計算!$D$19&gt;=B188,傷病手当金計算!$D$19&lt;C188),1,0)</f>
        <v>0</v>
      </c>
      <c r="K188" s="38">
        <f>IF(AND(傷病手当金計算!$D$7=7,傷病手当金計算!$D$19&gt;=B188,傷病手当金計算!$D$19&lt;C188),1,0)</f>
        <v>0</v>
      </c>
      <c r="L188" s="39"/>
      <c r="M188" s="10">
        <f>D188*源泉徴収税額表!D188</f>
        <v>0</v>
      </c>
      <c r="N188" s="10">
        <f>E188*源泉徴収税額表!E188</f>
        <v>0</v>
      </c>
      <c r="O188" s="10">
        <f>F188*源泉徴収税額表!F188</f>
        <v>0</v>
      </c>
      <c r="P188" s="10">
        <f>G188*源泉徴収税額表!G188</f>
        <v>0</v>
      </c>
      <c r="Q188" s="10">
        <f>H188*源泉徴収税額表!H188</f>
        <v>0</v>
      </c>
      <c r="R188" s="10">
        <f>I188*源泉徴収税額表!I188</f>
        <v>0</v>
      </c>
      <c r="S188" s="10">
        <f>J188*源泉徴収税額表!J188</f>
        <v>0</v>
      </c>
      <c r="T188" s="10">
        <f>K188*源泉徴収税額表!K188</f>
        <v>0</v>
      </c>
    </row>
    <row r="189" spans="1:20" s="10" customFormat="1">
      <c r="A189" s="36"/>
      <c r="B189" s="37"/>
      <c r="C189" s="38"/>
      <c r="D189" s="38"/>
      <c r="E189" s="38"/>
      <c r="F189" s="38"/>
      <c r="G189" s="38"/>
      <c r="H189" s="38"/>
      <c r="I189" s="38"/>
      <c r="J189" s="38"/>
      <c r="K189" s="38"/>
      <c r="L189" s="39"/>
    </row>
    <row r="190" spans="1:20" s="10" customFormat="1">
      <c r="A190" s="36">
        <v>151</v>
      </c>
      <c r="B190" s="37">
        <v>455000</v>
      </c>
      <c r="C190" s="38">
        <v>458000</v>
      </c>
      <c r="D190" s="38">
        <f>IF(AND(傷病手当金計算!$D$7=0,傷病手当金計算!$D$19&gt;=B190,傷病手当金計算!$D$19&lt;C190),1,0)</f>
        <v>0</v>
      </c>
      <c r="E190" s="38">
        <f>IF(AND(傷病手当金計算!$D$7=1,傷病手当金計算!$D$19&gt;=B190,傷病手当金計算!$D$19&lt;C190),1,0)</f>
        <v>0</v>
      </c>
      <c r="F190" s="38">
        <f>IF(AND(傷病手当金計算!$D$7=2,傷病手当金計算!$D$19&gt;=B190,傷病手当金計算!$D$19&lt;C190),1,0)</f>
        <v>0</v>
      </c>
      <c r="G190" s="38">
        <f>IF(AND(傷病手当金計算!$D$7=3,傷病手当金計算!$D$19&gt;=B190,傷病手当金計算!$D$19&lt;C190),1,0)</f>
        <v>0</v>
      </c>
      <c r="H190" s="38">
        <f>IF(AND(傷病手当金計算!$D$7=4,傷病手当金計算!$D$19&gt;=B190,傷病手当金計算!$D$19&lt;C190),1,0)</f>
        <v>0</v>
      </c>
      <c r="I190" s="38">
        <f>IF(AND(傷病手当金計算!$D$7=5,傷病手当金計算!$D$19&gt;=B190,傷病手当金計算!$D$19&lt;C190),1,0)</f>
        <v>0</v>
      </c>
      <c r="J190" s="38">
        <f>IF(AND(傷病手当金計算!$D$7=6,傷病手当金計算!$D$19&gt;=B190,傷病手当金計算!$D$19&lt;C190),1,0)</f>
        <v>0</v>
      </c>
      <c r="K190" s="38">
        <f>IF(AND(傷病手当金計算!$D$7=7,傷病手当金計算!$D$19&gt;=B190,傷病手当金計算!$D$19&lt;C190),1,0)</f>
        <v>0</v>
      </c>
      <c r="L190" s="39"/>
      <c r="M190" s="10">
        <f>D190*源泉徴収税額表!D190</f>
        <v>0</v>
      </c>
      <c r="N190" s="10">
        <f>E190*源泉徴収税額表!E190</f>
        <v>0</v>
      </c>
      <c r="O190" s="10">
        <f>F190*源泉徴収税額表!F190</f>
        <v>0</v>
      </c>
      <c r="P190" s="10">
        <f>G190*源泉徴収税額表!G190</f>
        <v>0</v>
      </c>
      <c r="Q190" s="10">
        <f>H190*源泉徴収税額表!H190</f>
        <v>0</v>
      </c>
      <c r="R190" s="10">
        <f>I190*源泉徴収税額表!I190</f>
        <v>0</v>
      </c>
      <c r="S190" s="10">
        <f>J190*源泉徴収税額表!J190</f>
        <v>0</v>
      </c>
      <c r="T190" s="10">
        <f>K190*源泉徴収税額表!K190</f>
        <v>0</v>
      </c>
    </row>
    <row r="191" spans="1:20" s="10" customFormat="1">
      <c r="A191" s="36">
        <v>152</v>
      </c>
      <c r="B191" s="37">
        <v>458000</v>
      </c>
      <c r="C191" s="38">
        <v>461000</v>
      </c>
      <c r="D191" s="38">
        <f>IF(AND(傷病手当金計算!$D$7=0,傷病手当金計算!$D$19&gt;=B191,傷病手当金計算!$D$19&lt;C191),1,0)</f>
        <v>0</v>
      </c>
      <c r="E191" s="38">
        <f>IF(AND(傷病手当金計算!$D$7=1,傷病手当金計算!$D$19&gt;=B191,傷病手当金計算!$D$19&lt;C191),1,0)</f>
        <v>0</v>
      </c>
      <c r="F191" s="38">
        <f>IF(AND(傷病手当金計算!$D$7=2,傷病手当金計算!$D$19&gt;=B191,傷病手当金計算!$D$19&lt;C191),1,0)</f>
        <v>0</v>
      </c>
      <c r="G191" s="38">
        <f>IF(AND(傷病手当金計算!$D$7=3,傷病手当金計算!$D$19&gt;=B191,傷病手当金計算!$D$19&lt;C191),1,0)</f>
        <v>0</v>
      </c>
      <c r="H191" s="38">
        <f>IF(AND(傷病手当金計算!$D$7=4,傷病手当金計算!$D$19&gt;=B191,傷病手当金計算!$D$19&lt;C191),1,0)</f>
        <v>0</v>
      </c>
      <c r="I191" s="38">
        <f>IF(AND(傷病手当金計算!$D$7=5,傷病手当金計算!$D$19&gt;=B191,傷病手当金計算!$D$19&lt;C191),1,0)</f>
        <v>0</v>
      </c>
      <c r="J191" s="38">
        <f>IF(AND(傷病手当金計算!$D$7=6,傷病手当金計算!$D$19&gt;=B191,傷病手当金計算!$D$19&lt;C191),1,0)</f>
        <v>0</v>
      </c>
      <c r="K191" s="38">
        <f>IF(AND(傷病手当金計算!$D$7=7,傷病手当金計算!$D$19&gt;=B191,傷病手当金計算!$D$19&lt;C191),1,0)</f>
        <v>0</v>
      </c>
      <c r="L191" s="39"/>
      <c r="M191" s="10">
        <f>D191*源泉徴収税額表!D191</f>
        <v>0</v>
      </c>
      <c r="N191" s="10">
        <f>E191*源泉徴収税額表!E191</f>
        <v>0</v>
      </c>
      <c r="O191" s="10">
        <f>F191*源泉徴収税額表!F191</f>
        <v>0</v>
      </c>
      <c r="P191" s="10">
        <f>G191*源泉徴収税額表!G191</f>
        <v>0</v>
      </c>
      <c r="Q191" s="10">
        <f>H191*源泉徴収税額表!H191</f>
        <v>0</v>
      </c>
      <c r="R191" s="10">
        <f>I191*源泉徴収税額表!I191</f>
        <v>0</v>
      </c>
      <c r="S191" s="10">
        <f>J191*源泉徴収税額表!J191</f>
        <v>0</v>
      </c>
      <c r="T191" s="10">
        <f>K191*源泉徴収税額表!K191</f>
        <v>0</v>
      </c>
    </row>
    <row r="192" spans="1:20" s="10" customFormat="1">
      <c r="A192" s="36">
        <v>153</v>
      </c>
      <c r="B192" s="37">
        <v>461000</v>
      </c>
      <c r="C192" s="38">
        <v>464000</v>
      </c>
      <c r="D192" s="38">
        <f>IF(AND(傷病手当金計算!$D$7=0,傷病手当金計算!$D$19&gt;=B192,傷病手当金計算!$D$19&lt;C192),1,0)</f>
        <v>0</v>
      </c>
      <c r="E192" s="38">
        <f>IF(AND(傷病手当金計算!$D$7=1,傷病手当金計算!$D$19&gt;=B192,傷病手当金計算!$D$19&lt;C192),1,0)</f>
        <v>0</v>
      </c>
      <c r="F192" s="38">
        <f>IF(AND(傷病手当金計算!$D$7=2,傷病手当金計算!$D$19&gt;=B192,傷病手当金計算!$D$19&lt;C192),1,0)</f>
        <v>0</v>
      </c>
      <c r="G192" s="38">
        <f>IF(AND(傷病手当金計算!$D$7=3,傷病手当金計算!$D$19&gt;=B192,傷病手当金計算!$D$19&lt;C192),1,0)</f>
        <v>0</v>
      </c>
      <c r="H192" s="38">
        <f>IF(AND(傷病手当金計算!$D$7=4,傷病手当金計算!$D$19&gt;=B192,傷病手当金計算!$D$19&lt;C192),1,0)</f>
        <v>0</v>
      </c>
      <c r="I192" s="38">
        <f>IF(AND(傷病手当金計算!$D$7=5,傷病手当金計算!$D$19&gt;=B192,傷病手当金計算!$D$19&lt;C192),1,0)</f>
        <v>0</v>
      </c>
      <c r="J192" s="38">
        <f>IF(AND(傷病手当金計算!$D$7=6,傷病手当金計算!$D$19&gt;=B192,傷病手当金計算!$D$19&lt;C192),1,0)</f>
        <v>0</v>
      </c>
      <c r="K192" s="38">
        <f>IF(AND(傷病手当金計算!$D$7=7,傷病手当金計算!$D$19&gt;=B192,傷病手当金計算!$D$19&lt;C192),1,0)</f>
        <v>0</v>
      </c>
      <c r="L192" s="39"/>
      <c r="M192" s="10">
        <f>D192*源泉徴収税額表!D192</f>
        <v>0</v>
      </c>
      <c r="N192" s="10">
        <f>E192*源泉徴収税額表!E192</f>
        <v>0</v>
      </c>
      <c r="O192" s="10">
        <f>F192*源泉徴収税額表!F192</f>
        <v>0</v>
      </c>
      <c r="P192" s="10">
        <f>G192*源泉徴収税額表!G192</f>
        <v>0</v>
      </c>
      <c r="Q192" s="10">
        <f>H192*源泉徴収税額表!H192</f>
        <v>0</v>
      </c>
      <c r="R192" s="10">
        <f>I192*源泉徴収税額表!I192</f>
        <v>0</v>
      </c>
      <c r="S192" s="10">
        <f>J192*源泉徴収税額表!J192</f>
        <v>0</v>
      </c>
      <c r="T192" s="10">
        <f>K192*源泉徴収税額表!K192</f>
        <v>0</v>
      </c>
    </row>
    <row r="193" spans="1:20" s="10" customFormat="1">
      <c r="A193" s="36">
        <v>154</v>
      </c>
      <c r="B193" s="37">
        <v>464000</v>
      </c>
      <c r="C193" s="38">
        <v>467000</v>
      </c>
      <c r="D193" s="38">
        <f>IF(AND(傷病手当金計算!$D$7=0,傷病手当金計算!$D$19&gt;=B193,傷病手当金計算!$D$19&lt;C193),1,0)</f>
        <v>0</v>
      </c>
      <c r="E193" s="38">
        <f>IF(AND(傷病手当金計算!$D$7=1,傷病手当金計算!$D$19&gt;=B193,傷病手当金計算!$D$19&lt;C193),1,0)</f>
        <v>0</v>
      </c>
      <c r="F193" s="38">
        <f>IF(AND(傷病手当金計算!$D$7=2,傷病手当金計算!$D$19&gt;=B193,傷病手当金計算!$D$19&lt;C193),1,0)</f>
        <v>0</v>
      </c>
      <c r="G193" s="38">
        <f>IF(AND(傷病手当金計算!$D$7=3,傷病手当金計算!$D$19&gt;=B193,傷病手当金計算!$D$19&lt;C193),1,0)</f>
        <v>0</v>
      </c>
      <c r="H193" s="38">
        <f>IF(AND(傷病手当金計算!$D$7=4,傷病手当金計算!$D$19&gt;=B193,傷病手当金計算!$D$19&lt;C193),1,0)</f>
        <v>0</v>
      </c>
      <c r="I193" s="38">
        <f>IF(AND(傷病手当金計算!$D$7=5,傷病手当金計算!$D$19&gt;=B193,傷病手当金計算!$D$19&lt;C193),1,0)</f>
        <v>0</v>
      </c>
      <c r="J193" s="38">
        <f>IF(AND(傷病手当金計算!$D$7=6,傷病手当金計算!$D$19&gt;=B193,傷病手当金計算!$D$19&lt;C193),1,0)</f>
        <v>0</v>
      </c>
      <c r="K193" s="38">
        <f>IF(AND(傷病手当金計算!$D$7=7,傷病手当金計算!$D$19&gt;=B193,傷病手当金計算!$D$19&lt;C193),1,0)</f>
        <v>0</v>
      </c>
      <c r="L193" s="39"/>
      <c r="M193" s="10">
        <f>D193*源泉徴収税額表!D193</f>
        <v>0</v>
      </c>
      <c r="N193" s="10">
        <f>E193*源泉徴収税額表!E193</f>
        <v>0</v>
      </c>
      <c r="O193" s="10">
        <f>F193*源泉徴収税額表!F193</f>
        <v>0</v>
      </c>
      <c r="P193" s="10">
        <f>G193*源泉徴収税額表!G193</f>
        <v>0</v>
      </c>
      <c r="Q193" s="10">
        <f>H193*源泉徴収税額表!H193</f>
        <v>0</v>
      </c>
      <c r="R193" s="10">
        <f>I193*源泉徴収税額表!I193</f>
        <v>0</v>
      </c>
      <c r="S193" s="10">
        <f>J193*源泉徴収税額表!J193</f>
        <v>0</v>
      </c>
      <c r="T193" s="10">
        <f>K193*源泉徴収税額表!K193</f>
        <v>0</v>
      </c>
    </row>
    <row r="194" spans="1:20" s="10" customFormat="1">
      <c r="A194" s="36">
        <v>155</v>
      </c>
      <c r="B194" s="37">
        <v>467000</v>
      </c>
      <c r="C194" s="38">
        <v>470000</v>
      </c>
      <c r="D194" s="38">
        <f>IF(AND(傷病手当金計算!$D$7=0,傷病手当金計算!$D$19&gt;=B194,傷病手当金計算!$D$19&lt;C194),1,0)</f>
        <v>0</v>
      </c>
      <c r="E194" s="38">
        <f>IF(AND(傷病手当金計算!$D$7=1,傷病手当金計算!$D$19&gt;=B194,傷病手当金計算!$D$19&lt;C194),1,0)</f>
        <v>0</v>
      </c>
      <c r="F194" s="38">
        <f>IF(AND(傷病手当金計算!$D$7=2,傷病手当金計算!$D$19&gt;=B194,傷病手当金計算!$D$19&lt;C194),1,0)</f>
        <v>0</v>
      </c>
      <c r="G194" s="38">
        <f>IF(AND(傷病手当金計算!$D$7=3,傷病手当金計算!$D$19&gt;=B194,傷病手当金計算!$D$19&lt;C194),1,0)</f>
        <v>0</v>
      </c>
      <c r="H194" s="38">
        <f>IF(AND(傷病手当金計算!$D$7=4,傷病手当金計算!$D$19&gt;=B194,傷病手当金計算!$D$19&lt;C194),1,0)</f>
        <v>0</v>
      </c>
      <c r="I194" s="38">
        <f>IF(AND(傷病手当金計算!$D$7=5,傷病手当金計算!$D$19&gt;=B194,傷病手当金計算!$D$19&lt;C194),1,0)</f>
        <v>0</v>
      </c>
      <c r="J194" s="38">
        <f>IF(AND(傷病手当金計算!$D$7=6,傷病手当金計算!$D$19&gt;=B194,傷病手当金計算!$D$19&lt;C194),1,0)</f>
        <v>0</v>
      </c>
      <c r="K194" s="38">
        <f>IF(AND(傷病手当金計算!$D$7=7,傷病手当金計算!$D$19&gt;=B194,傷病手当金計算!$D$19&lt;C194),1,0)</f>
        <v>0</v>
      </c>
      <c r="L194" s="39"/>
      <c r="M194" s="10">
        <f>D194*源泉徴収税額表!D194</f>
        <v>0</v>
      </c>
      <c r="N194" s="10">
        <f>E194*源泉徴収税額表!E194</f>
        <v>0</v>
      </c>
      <c r="O194" s="10">
        <f>F194*源泉徴収税額表!F194</f>
        <v>0</v>
      </c>
      <c r="P194" s="10">
        <f>G194*源泉徴収税額表!G194</f>
        <v>0</v>
      </c>
      <c r="Q194" s="10">
        <f>H194*源泉徴収税額表!H194</f>
        <v>0</v>
      </c>
      <c r="R194" s="10">
        <f>I194*源泉徴収税額表!I194</f>
        <v>0</v>
      </c>
      <c r="S194" s="10">
        <f>J194*源泉徴収税額表!J194</f>
        <v>0</v>
      </c>
      <c r="T194" s="10">
        <f>K194*源泉徴収税額表!K194</f>
        <v>0</v>
      </c>
    </row>
    <row r="195" spans="1:20" s="10" customFormat="1">
      <c r="A195" s="36"/>
      <c r="B195" s="37"/>
      <c r="C195" s="38"/>
      <c r="D195" s="38"/>
      <c r="E195" s="38"/>
      <c r="F195" s="38"/>
      <c r="G195" s="38"/>
      <c r="H195" s="38"/>
      <c r="I195" s="38"/>
      <c r="J195" s="38"/>
      <c r="K195" s="38"/>
      <c r="L195" s="39"/>
    </row>
    <row r="196" spans="1:20" s="10" customFormat="1">
      <c r="A196" s="36">
        <v>156</v>
      </c>
      <c r="B196" s="37">
        <v>470000</v>
      </c>
      <c r="C196" s="38">
        <v>473000</v>
      </c>
      <c r="D196" s="38">
        <f>IF(AND(傷病手当金計算!$D$7=0,傷病手当金計算!$D$19&gt;=B196,傷病手当金計算!$D$19&lt;C196),1,0)</f>
        <v>0</v>
      </c>
      <c r="E196" s="38">
        <f>IF(AND(傷病手当金計算!$D$7=1,傷病手当金計算!$D$19&gt;=B196,傷病手当金計算!$D$19&lt;C196),1,0)</f>
        <v>0</v>
      </c>
      <c r="F196" s="38">
        <f>IF(AND(傷病手当金計算!$D$7=2,傷病手当金計算!$D$19&gt;=B196,傷病手当金計算!$D$19&lt;C196),1,0)</f>
        <v>0</v>
      </c>
      <c r="G196" s="38">
        <f>IF(AND(傷病手当金計算!$D$7=3,傷病手当金計算!$D$19&gt;=B196,傷病手当金計算!$D$19&lt;C196),1,0)</f>
        <v>0</v>
      </c>
      <c r="H196" s="38">
        <f>IF(AND(傷病手当金計算!$D$7=4,傷病手当金計算!$D$19&gt;=B196,傷病手当金計算!$D$19&lt;C196),1,0)</f>
        <v>0</v>
      </c>
      <c r="I196" s="38">
        <f>IF(AND(傷病手当金計算!$D$7=5,傷病手当金計算!$D$19&gt;=B196,傷病手当金計算!$D$19&lt;C196),1,0)</f>
        <v>0</v>
      </c>
      <c r="J196" s="38">
        <f>IF(AND(傷病手当金計算!$D$7=6,傷病手当金計算!$D$19&gt;=B196,傷病手当金計算!$D$19&lt;C196),1,0)</f>
        <v>0</v>
      </c>
      <c r="K196" s="38">
        <f>IF(AND(傷病手当金計算!$D$7=7,傷病手当金計算!$D$19&gt;=B196,傷病手当金計算!$D$19&lt;C196),1,0)</f>
        <v>0</v>
      </c>
      <c r="L196" s="39"/>
      <c r="M196" s="10">
        <f>D196*源泉徴収税額表!D196</f>
        <v>0</v>
      </c>
      <c r="N196" s="10">
        <f>E196*源泉徴収税額表!E196</f>
        <v>0</v>
      </c>
      <c r="O196" s="10">
        <f>F196*源泉徴収税額表!F196</f>
        <v>0</v>
      </c>
      <c r="P196" s="10">
        <f>G196*源泉徴収税額表!G196</f>
        <v>0</v>
      </c>
      <c r="Q196" s="10">
        <f>H196*源泉徴収税額表!H196</f>
        <v>0</v>
      </c>
      <c r="R196" s="10">
        <f>I196*源泉徴収税額表!I196</f>
        <v>0</v>
      </c>
      <c r="S196" s="10">
        <f>J196*源泉徴収税額表!J196</f>
        <v>0</v>
      </c>
      <c r="T196" s="10">
        <f>K196*源泉徴収税額表!K196</f>
        <v>0</v>
      </c>
    </row>
    <row r="197" spans="1:20" s="10" customFormat="1">
      <c r="A197" s="36">
        <v>157</v>
      </c>
      <c r="B197" s="37">
        <v>473000</v>
      </c>
      <c r="C197" s="38">
        <v>476000</v>
      </c>
      <c r="D197" s="38">
        <f>IF(AND(傷病手当金計算!$D$7=0,傷病手当金計算!$D$19&gt;=B197,傷病手当金計算!$D$19&lt;C197),1,0)</f>
        <v>0</v>
      </c>
      <c r="E197" s="38">
        <f>IF(AND(傷病手当金計算!$D$7=1,傷病手当金計算!$D$19&gt;=B197,傷病手当金計算!$D$19&lt;C197),1,0)</f>
        <v>0</v>
      </c>
      <c r="F197" s="38">
        <f>IF(AND(傷病手当金計算!$D$7=2,傷病手当金計算!$D$19&gt;=B197,傷病手当金計算!$D$19&lt;C197),1,0)</f>
        <v>0</v>
      </c>
      <c r="G197" s="38">
        <f>IF(AND(傷病手当金計算!$D$7=3,傷病手当金計算!$D$19&gt;=B197,傷病手当金計算!$D$19&lt;C197),1,0)</f>
        <v>0</v>
      </c>
      <c r="H197" s="38">
        <f>IF(AND(傷病手当金計算!$D$7=4,傷病手当金計算!$D$19&gt;=B197,傷病手当金計算!$D$19&lt;C197),1,0)</f>
        <v>0</v>
      </c>
      <c r="I197" s="38">
        <f>IF(AND(傷病手当金計算!$D$7=5,傷病手当金計算!$D$19&gt;=B197,傷病手当金計算!$D$19&lt;C197),1,0)</f>
        <v>0</v>
      </c>
      <c r="J197" s="38">
        <f>IF(AND(傷病手当金計算!$D$7=6,傷病手当金計算!$D$19&gt;=B197,傷病手当金計算!$D$19&lt;C197),1,0)</f>
        <v>0</v>
      </c>
      <c r="K197" s="38">
        <f>IF(AND(傷病手当金計算!$D$7=7,傷病手当金計算!$D$19&gt;=B197,傷病手当金計算!$D$19&lt;C197),1,0)</f>
        <v>0</v>
      </c>
      <c r="L197" s="39"/>
      <c r="M197" s="10">
        <f>D197*源泉徴収税額表!D197</f>
        <v>0</v>
      </c>
      <c r="N197" s="10">
        <f>E197*源泉徴収税額表!E197</f>
        <v>0</v>
      </c>
      <c r="O197" s="10">
        <f>F197*源泉徴収税額表!F197</f>
        <v>0</v>
      </c>
      <c r="P197" s="10">
        <f>G197*源泉徴収税額表!G197</f>
        <v>0</v>
      </c>
      <c r="Q197" s="10">
        <f>H197*源泉徴収税額表!H197</f>
        <v>0</v>
      </c>
      <c r="R197" s="10">
        <f>I197*源泉徴収税額表!I197</f>
        <v>0</v>
      </c>
      <c r="S197" s="10">
        <f>J197*源泉徴収税額表!J197</f>
        <v>0</v>
      </c>
      <c r="T197" s="10">
        <f>K197*源泉徴収税額表!K197</f>
        <v>0</v>
      </c>
    </row>
    <row r="198" spans="1:20" s="10" customFormat="1">
      <c r="A198" s="36">
        <v>158</v>
      </c>
      <c r="B198" s="37">
        <v>476000</v>
      </c>
      <c r="C198" s="38">
        <v>479000</v>
      </c>
      <c r="D198" s="38">
        <f>IF(AND(傷病手当金計算!$D$7=0,傷病手当金計算!$D$19&gt;=B198,傷病手当金計算!$D$19&lt;C198),1,0)</f>
        <v>0</v>
      </c>
      <c r="E198" s="38">
        <f>IF(AND(傷病手当金計算!$D$7=1,傷病手当金計算!$D$19&gt;=B198,傷病手当金計算!$D$19&lt;C198),1,0)</f>
        <v>0</v>
      </c>
      <c r="F198" s="38">
        <f>IF(AND(傷病手当金計算!$D$7=2,傷病手当金計算!$D$19&gt;=B198,傷病手当金計算!$D$19&lt;C198),1,0)</f>
        <v>0</v>
      </c>
      <c r="G198" s="38">
        <f>IF(AND(傷病手当金計算!$D$7=3,傷病手当金計算!$D$19&gt;=B198,傷病手当金計算!$D$19&lt;C198),1,0)</f>
        <v>0</v>
      </c>
      <c r="H198" s="38">
        <f>IF(AND(傷病手当金計算!$D$7=4,傷病手当金計算!$D$19&gt;=B198,傷病手当金計算!$D$19&lt;C198),1,0)</f>
        <v>0</v>
      </c>
      <c r="I198" s="38">
        <f>IF(AND(傷病手当金計算!$D$7=5,傷病手当金計算!$D$19&gt;=B198,傷病手当金計算!$D$19&lt;C198),1,0)</f>
        <v>0</v>
      </c>
      <c r="J198" s="38">
        <f>IF(AND(傷病手当金計算!$D$7=6,傷病手当金計算!$D$19&gt;=B198,傷病手当金計算!$D$19&lt;C198),1,0)</f>
        <v>0</v>
      </c>
      <c r="K198" s="38">
        <f>IF(AND(傷病手当金計算!$D$7=7,傷病手当金計算!$D$19&gt;=B198,傷病手当金計算!$D$19&lt;C198),1,0)</f>
        <v>0</v>
      </c>
      <c r="L198" s="39"/>
      <c r="M198" s="10">
        <f>D198*源泉徴収税額表!D198</f>
        <v>0</v>
      </c>
      <c r="N198" s="10">
        <f>E198*源泉徴収税額表!E198</f>
        <v>0</v>
      </c>
      <c r="O198" s="10">
        <f>F198*源泉徴収税額表!F198</f>
        <v>0</v>
      </c>
      <c r="P198" s="10">
        <f>G198*源泉徴収税額表!G198</f>
        <v>0</v>
      </c>
      <c r="Q198" s="10">
        <f>H198*源泉徴収税額表!H198</f>
        <v>0</v>
      </c>
      <c r="R198" s="10">
        <f>I198*源泉徴収税額表!I198</f>
        <v>0</v>
      </c>
      <c r="S198" s="10">
        <f>J198*源泉徴収税額表!J198</f>
        <v>0</v>
      </c>
      <c r="T198" s="10">
        <f>K198*源泉徴収税額表!K198</f>
        <v>0</v>
      </c>
    </row>
    <row r="199" spans="1:20" s="10" customFormat="1">
      <c r="A199" s="36">
        <v>159</v>
      </c>
      <c r="B199" s="37">
        <v>479000</v>
      </c>
      <c r="C199" s="38">
        <v>482000</v>
      </c>
      <c r="D199" s="38">
        <f>IF(AND(傷病手当金計算!$D$7=0,傷病手当金計算!$D$19&gt;=B199,傷病手当金計算!$D$19&lt;C199),1,0)</f>
        <v>0</v>
      </c>
      <c r="E199" s="38">
        <f>IF(AND(傷病手当金計算!$D$7=1,傷病手当金計算!$D$19&gt;=B199,傷病手当金計算!$D$19&lt;C199),1,0)</f>
        <v>0</v>
      </c>
      <c r="F199" s="38">
        <f>IF(AND(傷病手当金計算!$D$7=2,傷病手当金計算!$D$19&gt;=B199,傷病手当金計算!$D$19&lt;C199),1,0)</f>
        <v>0</v>
      </c>
      <c r="G199" s="38">
        <f>IF(AND(傷病手当金計算!$D$7=3,傷病手当金計算!$D$19&gt;=B199,傷病手当金計算!$D$19&lt;C199),1,0)</f>
        <v>0</v>
      </c>
      <c r="H199" s="38">
        <f>IF(AND(傷病手当金計算!$D$7=4,傷病手当金計算!$D$19&gt;=B199,傷病手当金計算!$D$19&lt;C199),1,0)</f>
        <v>0</v>
      </c>
      <c r="I199" s="38">
        <f>IF(AND(傷病手当金計算!$D$7=5,傷病手当金計算!$D$19&gt;=B199,傷病手当金計算!$D$19&lt;C199),1,0)</f>
        <v>0</v>
      </c>
      <c r="J199" s="38">
        <f>IF(AND(傷病手当金計算!$D$7=6,傷病手当金計算!$D$19&gt;=B199,傷病手当金計算!$D$19&lt;C199),1,0)</f>
        <v>0</v>
      </c>
      <c r="K199" s="38">
        <f>IF(AND(傷病手当金計算!$D$7=7,傷病手当金計算!$D$19&gt;=B199,傷病手当金計算!$D$19&lt;C199),1,0)</f>
        <v>0</v>
      </c>
      <c r="L199" s="39"/>
      <c r="M199" s="10">
        <f>D199*源泉徴収税額表!D199</f>
        <v>0</v>
      </c>
      <c r="N199" s="10">
        <f>E199*源泉徴収税額表!E199</f>
        <v>0</v>
      </c>
      <c r="O199" s="10">
        <f>F199*源泉徴収税額表!F199</f>
        <v>0</v>
      </c>
      <c r="P199" s="10">
        <f>G199*源泉徴収税額表!G199</f>
        <v>0</v>
      </c>
      <c r="Q199" s="10">
        <f>H199*源泉徴収税額表!H199</f>
        <v>0</v>
      </c>
      <c r="R199" s="10">
        <f>I199*源泉徴収税額表!I199</f>
        <v>0</v>
      </c>
      <c r="S199" s="10">
        <f>J199*源泉徴収税額表!J199</f>
        <v>0</v>
      </c>
      <c r="T199" s="10">
        <f>K199*源泉徴収税額表!K199</f>
        <v>0</v>
      </c>
    </row>
    <row r="200" spans="1:20" s="10" customFormat="1">
      <c r="A200" s="36">
        <v>160</v>
      </c>
      <c r="B200" s="37">
        <v>482000</v>
      </c>
      <c r="C200" s="38">
        <v>485000</v>
      </c>
      <c r="D200" s="38">
        <f>IF(AND(傷病手当金計算!$D$7=0,傷病手当金計算!$D$19&gt;=B200,傷病手当金計算!$D$19&lt;C200),1,0)</f>
        <v>0</v>
      </c>
      <c r="E200" s="38">
        <f>IF(AND(傷病手当金計算!$D$7=1,傷病手当金計算!$D$19&gt;=B200,傷病手当金計算!$D$19&lt;C200),1,0)</f>
        <v>0</v>
      </c>
      <c r="F200" s="38">
        <f>IF(AND(傷病手当金計算!$D$7=2,傷病手当金計算!$D$19&gt;=B200,傷病手当金計算!$D$19&lt;C200),1,0)</f>
        <v>0</v>
      </c>
      <c r="G200" s="38">
        <f>IF(AND(傷病手当金計算!$D$7=3,傷病手当金計算!$D$19&gt;=B200,傷病手当金計算!$D$19&lt;C200),1,0)</f>
        <v>0</v>
      </c>
      <c r="H200" s="38">
        <f>IF(AND(傷病手当金計算!$D$7=4,傷病手当金計算!$D$19&gt;=B200,傷病手当金計算!$D$19&lt;C200),1,0)</f>
        <v>0</v>
      </c>
      <c r="I200" s="38">
        <f>IF(AND(傷病手当金計算!$D$7=5,傷病手当金計算!$D$19&gt;=B200,傷病手当金計算!$D$19&lt;C200),1,0)</f>
        <v>0</v>
      </c>
      <c r="J200" s="38">
        <f>IF(AND(傷病手当金計算!$D$7=6,傷病手当金計算!$D$19&gt;=B200,傷病手当金計算!$D$19&lt;C200),1,0)</f>
        <v>0</v>
      </c>
      <c r="K200" s="38">
        <f>IF(AND(傷病手当金計算!$D$7=7,傷病手当金計算!$D$19&gt;=B200,傷病手当金計算!$D$19&lt;C200),1,0)</f>
        <v>0</v>
      </c>
      <c r="L200" s="39"/>
      <c r="M200" s="10">
        <f>D200*源泉徴収税額表!D200</f>
        <v>0</v>
      </c>
      <c r="N200" s="10">
        <f>E200*源泉徴収税額表!E200</f>
        <v>0</v>
      </c>
      <c r="O200" s="10">
        <f>F200*源泉徴収税額表!F200</f>
        <v>0</v>
      </c>
      <c r="P200" s="10">
        <f>G200*源泉徴収税額表!G200</f>
        <v>0</v>
      </c>
      <c r="Q200" s="10">
        <f>H200*源泉徴収税額表!H200</f>
        <v>0</v>
      </c>
      <c r="R200" s="10">
        <f>I200*源泉徴収税額表!I200</f>
        <v>0</v>
      </c>
      <c r="S200" s="10">
        <f>J200*源泉徴収税額表!J200</f>
        <v>0</v>
      </c>
      <c r="T200" s="10">
        <f>K200*源泉徴収税額表!K200</f>
        <v>0</v>
      </c>
    </row>
    <row r="201" spans="1:20" s="10" customFormat="1">
      <c r="A201" s="36"/>
      <c r="B201" s="37"/>
      <c r="C201" s="38"/>
      <c r="D201" s="38"/>
      <c r="E201" s="38"/>
      <c r="F201" s="38"/>
      <c r="G201" s="38"/>
      <c r="H201" s="38"/>
      <c r="I201" s="38"/>
      <c r="J201" s="38"/>
      <c r="K201" s="38"/>
      <c r="L201" s="39"/>
    </row>
    <row r="202" spans="1:20" s="10" customFormat="1">
      <c r="A202" s="36">
        <v>161</v>
      </c>
      <c r="B202" s="37">
        <v>485000</v>
      </c>
      <c r="C202" s="38">
        <v>488000</v>
      </c>
      <c r="D202" s="38">
        <f>IF(AND(傷病手当金計算!$D$7=0,傷病手当金計算!$D$19&gt;=B202,傷病手当金計算!$D$19&lt;C202),1,0)</f>
        <v>0</v>
      </c>
      <c r="E202" s="38">
        <f>IF(AND(傷病手当金計算!$D$7=1,傷病手当金計算!$D$19&gt;=B202,傷病手当金計算!$D$19&lt;C202),1,0)</f>
        <v>0</v>
      </c>
      <c r="F202" s="38">
        <f>IF(AND(傷病手当金計算!$D$7=2,傷病手当金計算!$D$19&gt;=B202,傷病手当金計算!$D$19&lt;C202),1,0)</f>
        <v>0</v>
      </c>
      <c r="G202" s="38">
        <f>IF(AND(傷病手当金計算!$D$7=3,傷病手当金計算!$D$19&gt;=B202,傷病手当金計算!$D$19&lt;C202),1,0)</f>
        <v>0</v>
      </c>
      <c r="H202" s="38">
        <f>IF(AND(傷病手当金計算!$D$7=4,傷病手当金計算!$D$19&gt;=B202,傷病手当金計算!$D$19&lt;C202),1,0)</f>
        <v>0</v>
      </c>
      <c r="I202" s="38">
        <f>IF(AND(傷病手当金計算!$D$7=5,傷病手当金計算!$D$19&gt;=B202,傷病手当金計算!$D$19&lt;C202),1,0)</f>
        <v>0</v>
      </c>
      <c r="J202" s="38">
        <f>IF(AND(傷病手当金計算!$D$7=6,傷病手当金計算!$D$19&gt;=B202,傷病手当金計算!$D$19&lt;C202),1,0)</f>
        <v>0</v>
      </c>
      <c r="K202" s="38">
        <f>IF(AND(傷病手当金計算!$D$7=7,傷病手当金計算!$D$19&gt;=B202,傷病手当金計算!$D$19&lt;C202),1,0)</f>
        <v>0</v>
      </c>
      <c r="L202" s="39"/>
      <c r="M202" s="10">
        <f>D202*源泉徴収税額表!D202</f>
        <v>0</v>
      </c>
      <c r="N202" s="10">
        <f>E202*源泉徴収税額表!E202</f>
        <v>0</v>
      </c>
      <c r="O202" s="10">
        <f>F202*源泉徴収税額表!F202</f>
        <v>0</v>
      </c>
      <c r="P202" s="10">
        <f>G202*源泉徴収税額表!G202</f>
        <v>0</v>
      </c>
      <c r="Q202" s="10">
        <f>H202*源泉徴収税額表!H202</f>
        <v>0</v>
      </c>
      <c r="R202" s="10">
        <f>I202*源泉徴収税額表!I202</f>
        <v>0</v>
      </c>
      <c r="S202" s="10">
        <f>J202*源泉徴収税額表!J202</f>
        <v>0</v>
      </c>
      <c r="T202" s="10">
        <f>K202*源泉徴収税額表!K202</f>
        <v>0</v>
      </c>
    </row>
    <row r="203" spans="1:20" s="10" customFormat="1">
      <c r="A203" s="36">
        <v>162</v>
      </c>
      <c r="B203" s="37">
        <v>488000</v>
      </c>
      <c r="C203" s="38">
        <v>491000</v>
      </c>
      <c r="D203" s="38">
        <f>IF(AND(傷病手当金計算!$D$7=0,傷病手当金計算!$D$19&gt;=B203,傷病手当金計算!$D$19&lt;C203),1,0)</f>
        <v>0</v>
      </c>
      <c r="E203" s="38">
        <f>IF(AND(傷病手当金計算!$D$7=1,傷病手当金計算!$D$19&gt;=B203,傷病手当金計算!$D$19&lt;C203),1,0)</f>
        <v>0</v>
      </c>
      <c r="F203" s="38">
        <f>IF(AND(傷病手当金計算!$D$7=2,傷病手当金計算!$D$19&gt;=B203,傷病手当金計算!$D$19&lt;C203),1,0)</f>
        <v>0</v>
      </c>
      <c r="G203" s="38">
        <f>IF(AND(傷病手当金計算!$D$7=3,傷病手当金計算!$D$19&gt;=B203,傷病手当金計算!$D$19&lt;C203),1,0)</f>
        <v>0</v>
      </c>
      <c r="H203" s="38">
        <f>IF(AND(傷病手当金計算!$D$7=4,傷病手当金計算!$D$19&gt;=B203,傷病手当金計算!$D$19&lt;C203),1,0)</f>
        <v>0</v>
      </c>
      <c r="I203" s="38">
        <f>IF(AND(傷病手当金計算!$D$7=5,傷病手当金計算!$D$19&gt;=B203,傷病手当金計算!$D$19&lt;C203),1,0)</f>
        <v>0</v>
      </c>
      <c r="J203" s="38">
        <f>IF(AND(傷病手当金計算!$D$7=6,傷病手当金計算!$D$19&gt;=B203,傷病手当金計算!$D$19&lt;C203),1,0)</f>
        <v>0</v>
      </c>
      <c r="K203" s="38">
        <f>IF(AND(傷病手当金計算!$D$7=7,傷病手当金計算!$D$19&gt;=B203,傷病手当金計算!$D$19&lt;C203),1,0)</f>
        <v>0</v>
      </c>
      <c r="L203" s="39"/>
      <c r="M203" s="10">
        <f>D203*源泉徴収税額表!D203</f>
        <v>0</v>
      </c>
      <c r="N203" s="10">
        <f>E203*源泉徴収税額表!E203</f>
        <v>0</v>
      </c>
      <c r="O203" s="10">
        <f>F203*源泉徴収税額表!F203</f>
        <v>0</v>
      </c>
      <c r="P203" s="10">
        <f>G203*源泉徴収税額表!G203</f>
        <v>0</v>
      </c>
      <c r="Q203" s="10">
        <f>H203*源泉徴収税額表!H203</f>
        <v>0</v>
      </c>
      <c r="R203" s="10">
        <f>I203*源泉徴収税額表!I203</f>
        <v>0</v>
      </c>
      <c r="S203" s="10">
        <f>J203*源泉徴収税額表!J203</f>
        <v>0</v>
      </c>
      <c r="T203" s="10">
        <f>K203*源泉徴収税額表!K203</f>
        <v>0</v>
      </c>
    </row>
    <row r="204" spans="1:20" s="10" customFormat="1">
      <c r="A204" s="36">
        <v>163</v>
      </c>
      <c r="B204" s="37">
        <v>491000</v>
      </c>
      <c r="C204" s="38">
        <v>494000</v>
      </c>
      <c r="D204" s="38">
        <f>IF(AND(傷病手当金計算!$D$7=0,傷病手当金計算!$D$19&gt;=B204,傷病手当金計算!$D$19&lt;C204),1,0)</f>
        <v>0</v>
      </c>
      <c r="E204" s="38">
        <f>IF(AND(傷病手当金計算!$D$7=1,傷病手当金計算!$D$19&gt;=B204,傷病手当金計算!$D$19&lt;C204),1,0)</f>
        <v>0</v>
      </c>
      <c r="F204" s="38">
        <f>IF(AND(傷病手当金計算!$D$7=2,傷病手当金計算!$D$19&gt;=B204,傷病手当金計算!$D$19&lt;C204),1,0)</f>
        <v>0</v>
      </c>
      <c r="G204" s="38">
        <f>IF(AND(傷病手当金計算!$D$7=3,傷病手当金計算!$D$19&gt;=B204,傷病手当金計算!$D$19&lt;C204),1,0)</f>
        <v>0</v>
      </c>
      <c r="H204" s="38">
        <f>IF(AND(傷病手当金計算!$D$7=4,傷病手当金計算!$D$19&gt;=B204,傷病手当金計算!$D$19&lt;C204),1,0)</f>
        <v>0</v>
      </c>
      <c r="I204" s="38">
        <f>IF(AND(傷病手当金計算!$D$7=5,傷病手当金計算!$D$19&gt;=B204,傷病手当金計算!$D$19&lt;C204),1,0)</f>
        <v>0</v>
      </c>
      <c r="J204" s="38">
        <f>IF(AND(傷病手当金計算!$D$7=6,傷病手当金計算!$D$19&gt;=B204,傷病手当金計算!$D$19&lt;C204),1,0)</f>
        <v>0</v>
      </c>
      <c r="K204" s="38">
        <f>IF(AND(傷病手当金計算!$D$7=7,傷病手当金計算!$D$19&gt;=B204,傷病手当金計算!$D$19&lt;C204),1,0)</f>
        <v>0</v>
      </c>
      <c r="L204" s="39"/>
      <c r="M204" s="10">
        <f>D204*源泉徴収税額表!D204</f>
        <v>0</v>
      </c>
      <c r="N204" s="10">
        <f>E204*源泉徴収税額表!E204</f>
        <v>0</v>
      </c>
      <c r="O204" s="10">
        <f>F204*源泉徴収税額表!F204</f>
        <v>0</v>
      </c>
      <c r="P204" s="10">
        <f>G204*源泉徴収税額表!G204</f>
        <v>0</v>
      </c>
      <c r="Q204" s="10">
        <f>H204*源泉徴収税額表!H204</f>
        <v>0</v>
      </c>
      <c r="R204" s="10">
        <f>I204*源泉徴収税額表!I204</f>
        <v>0</v>
      </c>
      <c r="S204" s="10">
        <f>J204*源泉徴収税額表!J204</f>
        <v>0</v>
      </c>
      <c r="T204" s="10">
        <f>K204*源泉徴収税額表!K204</f>
        <v>0</v>
      </c>
    </row>
    <row r="205" spans="1:20" s="10" customFormat="1">
      <c r="A205" s="36">
        <v>164</v>
      </c>
      <c r="B205" s="37">
        <v>494000</v>
      </c>
      <c r="C205" s="38">
        <v>497000</v>
      </c>
      <c r="D205" s="38">
        <f>IF(AND(傷病手当金計算!$D$7=0,傷病手当金計算!$D$19&gt;=B205,傷病手当金計算!$D$19&lt;C205),1,0)</f>
        <v>0</v>
      </c>
      <c r="E205" s="38">
        <f>IF(AND(傷病手当金計算!$D$7=1,傷病手当金計算!$D$19&gt;=B205,傷病手当金計算!$D$19&lt;C205),1,0)</f>
        <v>0</v>
      </c>
      <c r="F205" s="38">
        <f>IF(AND(傷病手当金計算!$D$7=2,傷病手当金計算!$D$19&gt;=B205,傷病手当金計算!$D$19&lt;C205),1,0)</f>
        <v>0</v>
      </c>
      <c r="G205" s="38">
        <f>IF(AND(傷病手当金計算!$D$7=3,傷病手当金計算!$D$19&gt;=B205,傷病手当金計算!$D$19&lt;C205),1,0)</f>
        <v>0</v>
      </c>
      <c r="H205" s="38">
        <f>IF(AND(傷病手当金計算!$D$7=4,傷病手当金計算!$D$19&gt;=B205,傷病手当金計算!$D$19&lt;C205),1,0)</f>
        <v>0</v>
      </c>
      <c r="I205" s="38">
        <f>IF(AND(傷病手当金計算!$D$7=5,傷病手当金計算!$D$19&gt;=B205,傷病手当金計算!$D$19&lt;C205),1,0)</f>
        <v>0</v>
      </c>
      <c r="J205" s="38">
        <f>IF(AND(傷病手当金計算!$D$7=6,傷病手当金計算!$D$19&gt;=B205,傷病手当金計算!$D$19&lt;C205),1,0)</f>
        <v>0</v>
      </c>
      <c r="K205" s="38">
        <f>IF(AND(傷病手当金計算!$D$7=7,傷病手当金計算!$D$19&gt;=B205,傷病手当金計算!$D$19&lt;C205),1,0)</f>
        <v>0</v>
      </c>
      <c r="L205" s="39"/>
      <c r="M205" s="10">
        <f>D205*源泉徴収税額表!D205</f>
        <v>0</v>
      </c>
      <c r="N205" s="10">
        <f>E205*源泉徴収税額表!E205</f>
        <v>0</v>
      </c>
      <c r="O205" s="10">
        <f>F205*源泉徴収税額表!F205</f>
        <v>0</v>
      </c>
      <c r="P205" s="10">
        <f>G205*源泉徴収税額表!G205</f>
        <v>0</v>
      </c>
      <c r="Q205" s="10">
        <f>H205*源泉徴収税額表!H205</f>
        <v>0</v>
      </c>
      <c r="R205" s="10">
        <f>I205*源泉徴収税額表!I205</f>
        <v>0</v>
      </c>
      <c r="S205" s="10">
        <f>J205*源泉徴収税額表!J205</f>
        <v>0</v>
      </c>
      <c r="T205" s="10">
        <f>K205*源泉徴収税額表!K205</f>
        <v>0</v>
      </c>
    </row>
    <row r="206" spans="1:20" s="10" customFormat="1">
      <c r="A206" s="36">
        <v>165</v>
      </c>
      <c r="B206" s="37">
        <v>497000</v>
      </c>
      <c r="C206" s="38">
        <v>500000</v>
      </c>
      <c r="D206" s="38">
        <f>IF(AND(傷病手当金計算!$D$7=0,傷病手当金計算!$D$19&gt;=B206,傷病手当金計算!$D$19&lt;C206),1,0)</f>
        <v>0</v>
      </c>
      <c r="E206" s="38">
        <f>IF(AND(傷病手当金計算!$D$7=1,傷病手当金計算!$D$19&gt;=B206,傷病手当金計算!$D$19&lt;C206),1,0)</f>
        <v>0</v>
      </c>
      <c r="F206" s="38">
        <f>IF(AND(傷病手当金計算!$D$7=2,傷病手当金計算!$D$19&gt;=B206,傷病手当金計算!$D$19&lt;C206),1,0)</f>
        <v>0</v>
      </c>
      <c r="G206" s="38">
        <f>IF(AND(傷病手当金計算!$D$7=3,傷病手当金計算!$D$19&gt;=B206,傷病手当金計算!$D$19&lt;C206),1,0)</f>
        <v>0</v>
      </c>
      <c r="H206" s="38">
        <f>IF(AND(傷病手当金計算!$D$7=4,傷病手当金計算!$D$19&gt;=B206,傷病手当金計算!$D$19&lt;C206),1,0)</f>
        <v>0</v>
      </c>
      <c r="I206" s="38">
        <f>IF(AND(傷病手当金計算!$D$7=5,傷病手当金計算!$D$19&gt;=B206,傷病手当金計算!$D$19&lt;C206),1,0)</f>
        <v>0</v>
      </c>
      <c r="J206" s="38">
        <f>IF(AND(傷病手当金計算!$D$7=6,傷病手当金計算!$D$19&gt;=B206,傷病手当金計算!$D$19&lt;C206),1,0)</f>
        <v>0</v>
      </c>
      <c r="K206" s="38">
        <f>IF(AND(傷病手当金計算!$D$7=7,傷病手当金計算!$D$19&gt;=B206,傷病手当金計算!$D$19&lt;C206),1,0)</f>
        <v>0</v>
      </c>
      <c r="L206" s="39"/>
      <c r="M206" s="10">
        <f>D206*源泉徴収税額表!D206</f>
        <v>0</v>
      </c>
      <c r="N206" s="10">
        <f>E206*源泉徴収税額表!E206</f>
        <v>0</v>
      </c>
      <c r="O206" s="10">
        <f>F206*源泉徴収税額表!F206</f>
        <v>0</v>
      </c>
      <c r="P206" s="10">
        <f>G206*源泉徴収税額表!G206</f>
        <v>0</v>
      </c>
      <c r="Q206" s="10">
        <f>H206*源泉徴収税額表!H206</f>
        <v>0</v>
      </c>
      <c r="R206" s="10">
        <f>I206*源泉徴収税額表!I206</f>
        <v>0</v>
      </c>
      <c r="S206" s="10">
        <f>J206*源泉徴収税額表!J206</f>
        <v>0</v>
      </c>
      <c r="T206" s="10">
        <f>K206*源泉徴収税額表!K206</f>
        <v>0</v>
      </c>
    </row>
    <row r="207" spans="1:20" s="10" customFormat="1">
      <c r="A207" s="36"/>
      <c r="B207" s="37"/>
      <c r="C207" s="38"/>
      <c r="D207" s="38"/>
      <c r="E207" s="38"/>
      <c r="F207" s="38"/>
      <c r="G207" s="38"/>
      <c r="H207" s="38"/>
      <c r="I207" s="38"/>
      <c r="J207" s="38"/>
      <c r="K207" s="38"/>
      <c r="L207" s="39"/>
    </row>
    <row r="208" spans="1:20" s="10" customFormat="1">
      <c r="A208" s="36">
        <v>166</v>
      </c>
      <c r="B208" s="37">
        <v>500000</v>
      </c>
      <c r="C208" s="38">
        <v>503000</v>
      </c>
      <c r="D208" s="38">
        <f>IF(AND(傷病手当金計算!$D$7=0,傷病手当金計算!$D$19&gt;=B208,傷病手当金計算!$D$19&lt;C208),1,0)</f>
        <v>0</v>
      </c>
      <c r="E208" s="38">
        <f>IF(AND(傷病手当金計算!$D$7=1,傷病手当金計算!$D$19&gt;=B208,傷病手当金計算!$D$19&lt;C208),1,0)</f>
        <v>0</v>
      </c>
      <c r="F208" s="38">
        <f>IF(AND(傷病手当金計算!$D$7=2,傷病手当金計算!$D$19&gt;=B208,傷病手当金計算!$D$19&lt;C208),1,0)</f>
        <v>0</v>
      </c>
      <c r="G208" s="38">
        <f>IF(AND(傷病手当金計算!$D$7=3,傷病手当金計算!$D$19&gt;=B208,傷病手当金計算!$D$19&lt;C208),1,0)</f>
        <v>0</v>
      </c>
      <c r="H208" s="38">
        <f>IF(AND(傷病手当金計算!$D$7=4,傷病手当金計算!$D$19&gt;=B208,傷病手当金計算!$D$19&lt;C208),1,0)</f>
        <v>0</v>
      </c>
      <c r="I208" s="38">
        <f>IF(AND(傷病手当金計算!$D$7=5,傷病手当金計算!$D$19&gt;=B208,傷病手当金計算!$D$19&lt;C208),1,0)</f>
        <v>0</v>
      </c>
      <c r="J208" s="38">
        <f>IF(AND(傷病手当金計算!$D$7=6,傷病手当金計算!$D$19&gt;=B208,傷病手当金計算!$D$19&lt;C208),1,0)</f>
        <v>0</v>
      </c>
      <c r="K208" s="38">
        <f>IF(AND(傷病手当金計算!$D$7=7,傷病手当金計算!$D$19&gt;=B208,傷病手当金計算!$D$19&lt;C208),1,0)</f>
        <v>0</v>
      </c>
      <c r="L208" s="39"/>
      <c r="M208" s="10">
        <f>D208*源泉徴収税額表!D208</f>
        <v>0</v>
      </c>
      <c r="N208" s="10">
        <f>E208*源泉徴収税額表!E208</f>
        <v>0</v>
      </c>
      <c r="O208" s="10">
        <f>F208*源泉徴収税額表!F208</f>
        <v>0</v>
      </c>
      <c r="P208" s="10">
        <f>G208*源泉徴収税額表!G208</f>
        <v>0</v>
      </c>
      <c r="Q208" s="10">
        <f>H208*源泉徴収税額表!H208</f>
        <v>0</v>
      </c>
      <c r="R208" s="10">
        <f>I208*源泉徴収税額表!I208</f>
        <v>0</v>
      </c>
      <c r="S208" s="10">
        <f>J208*源泉徴収税額表!J208</f>
        <v>0</v>
      </c>
      <c r="T208" s="10">
        <f>K208*源泉徴収税額表!K208</f>
        <v>0</v>
      </c>
    </row>
    <row r="209" spans="1:20" s="10" customFormat="1">
      <c r="A209" s="36">
        <v>167</v>
      </c>
      <c r="B209" s="37">
        <v>503000</v>
      </c>
      <c r="C209" s="38">
        <v>506000</v>
      </c>
      <c r="D209" s="38">
        <f>IF(AND(傷病手当金計算!$D$7=0,傷病手当金計算!$D$19&gt;=B209,傷病手当金計算!$D$19&lt;C209),1,0)</f>
        <v>0</v>
      </c>
      <c r="E209" s="38">
        <f>IF(AND(傷病手当金計算!$D$7=1,傷病手当金計算!$D$19&gt;=B209,傷病手当金計算!$D$19&lt;C209),1,0)</f>
        <v>0</v>
      </c>
      <c r="F209" s="38">
        <f>IF(AND(傷病手当金計算!$D$7=2,傷病手当金計算!$D$19&gt;=B209,傷病手当金計算!$D$19&lt;C209),1,0)</f>
        <v>0</v>
      </c>
      <c r="G209" s="38">
        <f>IF(AND(傷病手当金計算!$D$7=3,傷病手当金計算!$D$19&gt;=B209,傷病手当金計算!$D$19&lt;C209),1,0)</f>
        <v>0</v>
      </c>
      <c r="H209" s="38">
        <f>IF(AND(傷病手当金計算!$D$7=4,傷病手当金計算!$D$19&gt;=B209,傷病手当金計算!$D$19&lt;C209),1,0)</f>
        <v>0</v>
      </c>
      <c r="I209" s="38">
        <f>IF(AND(傷病手当金計算!$D$7=5,傷病手当金計算!$D$19&gt;=B209,傷病手当金計算!$D$19&lt;C209),1,0)</f>
        <v>0</v>
      </c>
      <c r="J209" s="38">
        <f>IF(AND(傷病手当金計算!$D$7=6,傷病手当金計算!$D$19&gt;=B209,傷病手当金計算!$D$19&lt;C209),1,0)</f>
        <v>0</v>
      </c>
      <c r="K209" s="38">
        <f>IF(AND(傷病手当金計算!$D$7=7,傷病手当金計算!$D$19&gt;=B209,傷病手当金計算!$D$19&lt;C209),1,0)</f>
        <v>0</v>
      </c>
      <c r="L209" s="39"/>
      <c r="M209" s="10">
        <f>D209*源泉徴収税額表!D209</f>
        <v>0</v>
      </c>
      <c r="N209" s="10">
        <f>E209*源泉徴収税額表!E209</f>
        <v>0</v>
      </c>
      <c r="O209" s="10">
        <f>F209*源泉徴収税額表!F209</f>
        <v>0</v>
      </c>
      <c r="P209" s="10">
        <f>G209*源泉徴収税額表!G209</f>
        <v>0</v>
      </c>
      <c r="Q209" s="10">
        <f>H209*源泉徴収税額表!H209</f>
        <v>0</v>
      </c>
      <c r="R209" s="10">
        <f>I209*源泉徴収税額表!I209</f>
        <v>0</v>
      </c>
      <c r="S209" s="10">
        <f>J209*源泉徴収税額表!J209</f>
        <v>0</v>
      </c>
      <c r="T209" s="10">
        <f>K209*源泉徴収税額表!K209</f>
        <v>0</v>
      </c>
    </row>
    <row r="210" spans="1:20" s="10" customFormat="1">
      <c r="A210" s="36">
        <v>168</v>
      </c>
      <c r="B210" s="37">
        <v>506000</v>
      </c>
      <c r="C210" s="38">
        <v>509000</v>
      </c>
      <c r="D210" s="38">
        <f>IF(AND(傷病手当金計算!$D$7=0,傷病手当金計算!$D$19&gt;=B210,傷病手当金計算!$D$19&lt;C210),1,0)</f>
        <v>0</v>
      </c>
      <c r="E210" s="38">
        <f>IF(AND(傷病手当金計算!$D$7=1,傷病手当金計算!$D$19&gt;=B210,傷病手当金計算!$D$19&lt;C210),1,0)</f>
        <v>0</v>
      </c>
      <c r="F210" s="38">
        <f>IF(AND(傷病手当金計算!$D$7=2,傷病手当金計算!$D$19&gt;=B210,傷病手当金計算!$D$19&lt;C210),1,0)</f>
        <v>0</v>
      </c>
      <c r="G210" s="38">
        <f>IF(AND(傷病手当金計算!$D$7=3,傷病手当金計算!$D$19&gt;=B210,傷病手当金計算!$D$19&lt;C210),1,0)</f>
        <v>0</v>
      </c>
      <c r="H210" s="38">
        <f>IF(AND(傷病手当金計算!$D$7=4,傷病手当金計算!$D$19&gt;=B210,傷病手当金計算!$D$19&lt;C210),1,0)</f>
        <v>0</v>
      </c>
      <c r="I210" s="38">
        <f>IF(AND(傷病手当金計算!$D$7=5,傷病手当金計算!$D$19&gt;=B210,傷病手当金計算!$D$19&lt;C210),1,0)</f>
        <v>0</v>
      </c>
      <c r="J210" s="38">
        <f>IF(AND(傷病手当金計算!$D$7=6,傷病手当金計算!$D$19&gt;=B210,傷病手当金計算!$D$19&lt;C210),1,0)</f>
        <v>0</v>
      </c>
      <c r="K210" s="38">
        <f>IF(AND(傷病手当金計算!$D$7=7,傷病手当金計算!$D$19&gt;=B210,傷病手当金計算!$D$19&lt;C210),1,0)</f>
        <v>0</v>
      </c>
      <c r="L210" s="39"/>
      <c r="M210" s="10">
        <f>D210*源泉徴収税額表!D210</f>
        <v>0</v>
      </c>
      <c r="N210" s="10">
        <f>E210*源泉徴収税額表!E210</f>
        <v>0</v>
      </c>
      <c r="O210" s="10">
        <f>F210*源泉徴収税額表!F210</f>
        <v>0</v>
      </c>
      <c r="P210" s="10">
        <f>G210*源泉徴収税額表!G210</f>
        <v>0</v>
      </c>
      <c r="Q210" s="10">
        <f>H210*源泉徴収税額表!H210</f>
        <v>0</v>
      </c>
      <c r="R210" s="10">
        <f>I210*源泉徴収税額表!I210</f>
        <v>0</v>
      </c>
      <c r="S210" s="10">
        <f>J210*源泉徴収税額表!J210</f>
        <v>0</v>
      </c>
      <c r="T210" s="10">
        <f>K210*源泉徴収税額表!K210</f>
        <v>0</v>
      </c>
    </row>
    <row r="211" spans="1:20" s="10" customFormat="1">
      <c r="A211" s="36">
        <v>169</v>
      </c>
      <c r="B211" s="37">
        <v>509000</v>
      </c>
      <c r="C211" s="38">
        <v>512000</v>
      </c>
      <c r="D211" s="38">
        <f>IF(AND(傷病手当金計算!$D$7=0,傷病手当金計算!$D$19&gt;=B211,傷病手当金計算!$D$19&lt;C211),1,0)</f>
        <v>0</v>
      </c>
      <c r="E211" s="38">
        <f>IF(AND(傷病手当金計算!$D$7=1,傷病手当金計算!$D$19&gt;=B211,傷病手当金計算!$D$19&lt;C211),1,0)</f>
        <v>0</v>
      </c>
      <c r="F211" s="38">
        <f>IF(AND(傷病手当金計算!$D$7=2,傷病手当金計算!$D$19&gt;=B211,傷病手当金計算!$D$19&lt;C211),1,0)</f>
        <v>0</v>
      </c>
      <c r="G211" s="38">
        <f>IF(AND(傷病手当金計算!$D$7=3,傷病手当金計算!$D$19&gt;=B211,傷病手当金計算!$D$19&lt;C211),1,0)</f>
        <v>0</v>
      </c>
      <c r="H211" s="38">
        <f>IF(AND(傷病手当金計算!$D$7=4,傷病手当金計算!$D$19&gt;=B211,傷病手当金計算!$D$19&lt;C211),1,0)</f>
        <v>0</v>
      </c>
      <c r="I211" s="38">
        <f>IF(AND(傷病手当金計算!$D$7=5,傷病手当金計算!$D$19&gt;=B211,傷病手当金計算!$D$19&lt;C211),1,0)</f>
        <v>0</v>
      </c>
      <c r="J211" s="38">
        <f>IF(AND(傷病手当金計算!$D$7=6,傷病手当金計算!$D$19&gt;=B211,傷病手当金計算!$D$19&lt;C211),1,0)</f>
        <v>0</v>
      </c>
      <c r="K211" s="38">
        <f>IF(AND(傷病手当金計算!$D$7=7,傷病手当金計算!$D$19&gt;=B211,傷病手当金計算!$D$19&lt;C211),1,0)</f>
        <v>0</v>
      </c>
      <c r="L211" s="39"/>
      <c r="M211" s="10">
        <f>D211*源泉徴収税額表!D211</f>
        <v>0</v>
      </c>
      <c r="N211" s="10">
        <f>E211*源泉徴収税額表!E211</f>
        <v>0</v>
      </c>
      <c r="O211" s="10">
        <f>F211*源泉徴収税額表!F211</f>
        <v>0</v>
      </c>
      <c r="P211" s="10">
        <f>G211*源泉徴収税額表!G211</f>
        <v>0</v>
      </c>
      <c r="Q211" s="10">
        <f>H211*源泉徴収税額表!H211</f>
        <v>0</v>
      </c>
      <c r="R211" s="10">
        <f>I211*源泉徴収税額表!I211</f>
        <v>0</v>
      </c>
      <c r="S211" s="10">
        <f>J211*源泉徴収税額表!J211</f>
        <v>0</v>
      </c>
      <c r="T211" s="10">
        <f>K211*源泉徴収税額表!K211</f>
        <v>0</v>
      </c>
    </row>
    <row r="212" spans="1:20" s="10" customFormat="1">
      <c r="A212" s="36">
        <v>170</v>
      </c>
      <c r="B212" s="37">
        <v>512000</v>
      </c>
      <c r="C212" s="38">
        <v>515000</v>
      </c>
      <c r="D212" s="38">
        <f>IF(AND(傷病手当金計算!$D$7=0,傷病手当金計算!$D$19&gt;=B212,傷病手当金計算!$D$19&lt;C212),1,0)</f>
        <v>0</v>
      </c>
      <c r="E212" s="38">
        <f>IF(AND(傷病手当金計算!$D$7=1,傷病手当金計算!$D$19&gt;=B212,傷病手当金計算!$D$19&lt;C212),1,0)</f>
        <v>0</v>
      </c>
      <c r="F212" s="38">
        <f>IF(AND(傷病手当金計算!$D$7=2,傷病手当金計算!$D$19&gt;=B212,傷病手当金計算!$D$19&lt;C212),1,0)</f>
        <v>0</v>
      </c>
      <c r="G212" s="38">
        <f>IF(AND(傷病手当金計算!$D$7=3,傷病手当金計算!$D$19&gt;=B212,傷病手当金計算!$D$19&lt;C212),1,0)</f>
        <v>0</v>
      </c>
      <c r="H212" s="38">
        <f>IF(AND(傷病手当金計算!$D$7=4,傷病手当金計算!$D$19&gt;=B212,傷病手当金計算!$D$19&lt;C212),1,0)</f>
        <v>0</v>
      </c>
      <c r="I212" s="38">
        <f>IF(AND(傷病手当金計算!$D$7=5,傷病手当金計算!$D$19&gt;=B212,傷病手当金計算!$D$19&lt;C212),1,0)</f>
        <v>0</v>
      </c>
      <c r="J212" s="38">
        <f>IF(AND(傷病手当金計算!$D$7=6,傷病手当金計算!$D$19&gt;=B212,傷病手当金計算!$D$19&lt;C212),1,0)</f>
        <v>0</v>
      </c>
      <c r="K212" s="38">
        <f>IF(AND(傷病手当金計算!$D$7=7,傷病手当金計算!$D$19&gt;=B212,傷病手当金計算!$D$19&lt;C212),1,0)</f>
        <v>0</v>
      </c>
      <c r="L212" s="39"/>
      <c r="M212" s="10">
        <f>D212*源泉徴収税額表!D212</f>
        <v>0</v>
      </c>
      <c r="N212" s="10">
        <f>E212*源泉徴収税額表!E212</f>
        <v>0</v>
      </c>
      <c r="O212" s="10">
        <f>F212*源泉徴収税額表!F212</f>
        <v>0</v>
      </c>
      <c r="P212" s="10">
        <f>G212*源泉徴収税額表!G212</f>
        <v>0</v>
      </c>
      <c r="Q212" s="10">
        <f>H212*源泉徴収税額表!H212</f>
        <v>0</v>
      </c>
      <c r="R212" s="10">
        <f>I212*源泉徴収税額表!I212</f>
        <v>0</v>
      </c>
      <c r="S212" s="10">
        <f>J212*源泉徴収税額表!J212</f>
        <v>0</v>
      </c>
      <c r="T212" s="10">
        <f>K212*源泉徴収税額表!K212</f>
        <v>0</v>
      </c>
    </row>
    <row r="213" spans="1:20" s="10" customFormat="1">
      <c r="A213" s="36"/>
      <c r="B213" s="37"/>
      <c r="C213" s="38"/>
      <c r="D213" s="38"/>
      <c r="E213" s="38"/>
      <c r="F213" s="38"/>
      <c r="G213" s="38"/>
      <c r="H213" s="38"/>
      <c r="I213" s="38"/>
      <c r="J213" s="38"/>
      <c r="K213" s="38"/>
      <c r="L213" s="39"/>
    </row>
    <row r="214" spans="1:20" s="10" customFormat="1">
      <c r="A214" s="36">
        <v>171</v>
      </c>
      <c r="B214" s="37">
        <v>515000</v>
      </c>
      <c r="C214" s="38">
        <v>518000</v>
      </c>
      <c r="D214" s="38">
        <f>IF(AND(傷病手当金計算!$D$7=0,傷病手当金計算!$D$19&gt;=B214,傷病手当金計算!$D$19&lt;C214),1,0)</f>
        <v>0</v>
      </c>
      <c r="E214" s="38">
        <f>IF(AND(傷病手当金計算!$D$7=1,傷病手当金計算!$D$19&gt;=B214,傷病手当金計算!$D$19&lt;C214),1,0)</f>
        <v>0</v>
      </c>
      <c r="F214" s="38">
        <f>IF(AND(傷病手当金計算!$D$7=2,傷病手当金計算!$D$19&gt;=B214,傷病手当金計算!$D$19&lt;C214),1,0)</f>
        <v>0</v>
      </c>
      <c r="G214" s="38">
        <f>IF(AND(傷病手当金計算!$D$7=3,傷病手当金計算!$D$19&gt;=B214,傷病手当金計算!$D$19&lt;C214),1,0)</f>
        <v>0</v>
      </c>
      <c r="H214" s="38">
        <f>IF(AND(傷病手当金計算!$D$7=4,傷病手当金計算!$D$19&gt;=B214,傷病手当金計算!$D$19&lt;C214),1,0)</f>
        <v>0</v>
      </c>
      <c r="I214" s="38">
        <f>IF(AND(傷病手当金計算!$D$7=5,傷病手当金計算!$D$19&gt;=B214,傷病手当金計算!$D$19&lt;C214),1,0)</f>
        <v>0</v>
      </c>
      <c r="J214" s="38">
        <f>IF(AND(傷病手当金計算!$D$7=6,傷病手当金計算!$D$19&gt;=B214,傷病手当金計算!$D$19&lt;C214),1,0)</f>
        <v>0</v>
      </c>
      <c r="K214" s="38">
        <f>IF(AND(傷病手当金計算!$D$7=7,傷病手当金計算!$D$19&gt;=B214,傷病手当金計算!$D$19&lt;C214),1,0)</f>
        <v>0</v>
      </c>
      <c r="L214" s="39"/>
      <c r="M214" s="10">
        <f>D214*源泉徴収税額表!D214</f>
        <v>0</v>
      </c>
      <c r="N214" s="10">
        <f>E214*源泉徴収税額表!E214</f>
        <v>0</v>
      </c>
      <c r="O214" s="10">
        <f>F214*源泉徴収税額表!F214</f>
        <v>0</v>
      </c>
      <c r="P214" s="10">
        <f>G214*源泉徴収税額表!G214</f>
        <v>0</v>
      </c>
      <c r="Q214" s="10">
        <f>H214*源泉徴収税額表!H214</f>
        <v>0</v>
      </c>
      <c r="R214" s="10">
        <f>I214*源泉徴収税額表!I214</f>
        <v>0</v>
      </c>
      <c r="S214" s="10">
        <f>J214*源泉徴収税額表!J214</f>
        <v>0</v>
      </c>
      <c r="T214" s="10">
        <f>K214*源泉徴収税額表!K214</f>
        <v>0</v>
      </c>
    </row>
    <row r="215" spans="1:20" s="10" customFormat="1">
      <c r="A215" s="36">
        <v>172</v>
      </c>
      <c r="B215" s="37">
        <v>518000</v>
      </c>
      <c r="C215" s="38">
        <v>521000</v>
      </c>
      <c r="D215" s="38">
        <f>IF(AND(傷病手当金計算!$D$7=0,傷病手当金計算!$D$19&gt;=B215,傷病手当金計算!$D$19&lt;C215),1,0)</f>
        <v>0</v>
      </c>
      <c r="E215" s="38">
        <f>IF(AND(傷病手当金計算!$D$7=1,傷病手当金計算!$D$19&gt;=B215,傷病手当金計算!$D$19&lt;C215),1,0)</f>
        <v>0</v>
      </c>
      <c r="F215" s="38">
        <f>IF(AND(傷病手当金計算!$D$7=2,傷病手当金計算!$D$19&gt;=B215,傷病手当金計算!$D$19&lt;C215),1,0)</f>
        <v>0</v>
      </c>
      <c r="G215" s="38">
        <f>IF(AND(傷病手当金計算!$D$7=3,傷病手当金計算!$D$19&gt;=B215,傷病手当金計算!$D$19&lt;C215),1,0)</f>
        <v>0</v>
      </c>
      <c r="H215" s="38">
        <f>IF(AND(傷病手当金計算!$D$7=4,傷病手当金計算!$D$19&gt;=B215,傷病手当金計算!$D$19&lt;C215),1,0)</f>
        <v>0</v>
      </c>
      <c r="I215" s="38">
        <f>IF(AND(傷病手当金計算!$D$7=5,傷病手当金計算!$D$19&gt;=B215,傷病手当金計算!$D$19&lt;C215),1,0)</f>
        <v>0</v>
      </c>
      <c r="J215" s="38">
        <f>IF(AND(傷病手当金計算!$D$7=6,傷病手当金計算!$D$19&gt;=B215,傷病手当金計算!$D$19&lt;C215),1,0)</f>
        <v>0</v>
      </c>
      <c r="K215" s="38">
        <f>IF(AND(傷病手当金計算!$D$7=7,傷病手当金計算!$D$19&gt;=B215,傷病手当金計算!$D$19&lt;C215),1,0)</f>
        <v>0</v>
      </c>
      <c r="L215" s="39"/>
      <c r="M215" s="10">
        <f>D215*源泉徴収税額表!D215</f>
        <v>0</v>
      </c>
      <c r="N215" s="10">
        <f>E215*源泉徴収税額表!E215</f>
        <v>0</v>
      </c>
      <c r="O215" s="10">
        <f>F215*源泉徴収税額表!F215</f>
        <v>0</v>
      </c>
      <c r="P215" s="10">
        <f>G215*源泉徴収税額表!G215</f>
        <v>0</v>
      </c>
      <c r="Q215" s="10">
        <f>H215*源泉徴収税額表!H215</f>
        <v>0</v>
      </c>
      <c r="R215" s="10">
        <f>I215*源泉徴収税額表!I215</f>
        <v>0</v>
      </c>
      <c r="S215" s="10">
        <f>J215*源泉徴収税額表!J215</f>
        <v>0</v>
      </c>
      <c r="T215" s="10">
        <f>K215*源泉徴収税額表!K215</f>
        <v>0</v>
      </c>
    </row>
    <row r="216" spans="1:20" s="10" customFormat="1">
      <c r="A216" s="36">
        <v>173</v>
      </c>
      <c r="B216" s="37">
        <v>521000</v>
      </c>
      <c r="C216" s="38">
        <v>524000</v>
      </c>
      <c r="D216" s="38">
        <f>IF(AND(傷病手当金計算!$D$7=0,傷病手当金計算!$D$19&gt;=B216,傷病手当金計算!$D$19&lt;C216),1,0)</f>
        <v>0</v>
      </c>
      <c r="E216" s="38">
        <f>IF(AND(傷病手当金計算!$D$7=1,傷病手当金計算!$D$19&gt;=B216,傷病手当金計算!$D$19&lt;C216),1,0)</f>
        <v>0</v>
      </c>
      <c r="F216" s="38">
        <f>IF(AND(傷病手当金計算!$D$7=2,傷病手当金計算!$D$19&gt;=B216,傷病手当金計算!$D$19&lt;C216),1,0)</f>
        <v>0</v>
      </c>
      <c r="G216" s="38">
        <f>IF(AND(傷病手当金計算!$D$7=3,傷病手当金計算!$D$19&gt;=B216,傷病手当金計算!$D$19&lt;C216),1,0)</f>
        <v>0</v>
      </c>
      <c r="H216" s="38">
        <f>IF(AND(傷病手当金計算!$D$7=4,傷病手当金計算!$D$19&gt;=B216,傷病手当金計算!$D$19&lt;C216),1,0)</f>
        <v>0</v>
      </c>
      <c r="I216" s="38">
        <f>IF(AND(傷病手当金計算!$D$7=5,傷病手当金計算!$D$19&gt;=B216,傷病手当金計算!$D$19&lt;C216),1,0)</f>
        <v>0</v>
      </c>
      <c r="J216" s="38">
        <f>IF(AND(傷病手当金計算!$D$7=6,傷病手当金計算!$D$19&gt;=B216,傷病手当金計算!$D$19&lt;C216),1,0)</f>
        <v>0</v>
      </c>
      <c r="K216" s="38">
        <f>IF(AND(傷病手当金計算!$D$7=7,傷病手当金計算!$D$19&gt;=B216,傷病手当金計算!$D$19&lt;C216),1,0)</f>
        <v>0</v>
      </c>
      <c r="L216" s="39"/>
      <c r="M216" s="10">
        <f>D216*源泉徴収税額表!D216</f>
        <v>0</v>
      </c>
      <c r="N216" s="10">
        <f>E216*源泉徴収税額表!E216</f>
        <v>0</v>
      </c>
      <c r="O216" s="10">
        <f>F216*源泉徴収税額表!F216</f>
        <v>0</v>
      </c>
      <c r="P216" s="10">
        <f>G216*源泉徴収税額表!G216</f>
        <v>0</v>
      </c>
      <c r="Q216" s="10">
        <f>H216*源泉徴収税額表!H216</f>
        <v>0</v>
      </c>
      <c r="R216" s="10">
        <f>I216*源泉徴収税額表!I216</f>
        <v>0</v>
      </c>
      <c r="S216" s="10">
        <f>J216*源泉徴収税額表!J216</f>
        <v>0</v>
      </c>
      <c r="T216" s="10">
        <f>K216*源泉徴収税額表!K216</f>
        <v>0</v>
      </c>
    </row>
    <row r="217" spans="1:20" s="10" customFormat="1">
      <c r="A217" s="36">
        <v>174</v>
      </c>
      <c r="B217" s="37">
        <v>524000</v>
      </c>
      <c r="C217" s="38">
        <v>527000</v>
      </c>
      <c r="D217" s="38">
        <f>IF(AND(傷病手当金計算!$D$7=0,傷病手当金計算!$D$19&gt;=B217,傷病手当金計算!$D$19&lt;C217),1,0)</f>
        <v>0</v>
      </c>
      <c r="E217" s="38">
        <f>IF(AND(傷病手当金計算!$D$7=1,傷病手当金計算!$D$19&gt;=B217,傷病手当金計算!$D$19&lt;C217),1,0)</f>
        <v>0</v>
      </c>
      <c r="F217" s="38">
        <f>IF(AND(傷病手当金計算!$D$7=2,傷病手当金計算!$D$19&gt;=B217,傷病手当金計算!$D$19&lt;C217),1,0)</f>
        <v>0</v>
      </c>
      <c r="G217" s="38">
        <f>IF(AND(傷病手当金計算!$D$7=3,傷病手当金計算!$D$19&gt;=B217,傷病手当金計算!$D$19&lt;C217),1,0)</f>
        <v>0</v>
      </c>
      <c r="H217" s="38">
        <f>IF(AND(傷病手当金計算!$D$7=4,傷病手当金計算!$D$19&gt;=B217,傷病手当金計算!$D$19&lt;C217),1,0)</f>
        <v>0</v>
      </c>
      <c r="I217" s="38">
        <f>IF(AND(傷病手当金計算!$D$7=5,傷病手当金計算!$D$19&gt;=B217,傷病手当金計算!$D$19&lt;C217),1,0)</f>
        <v>0</v>
      </c>
      <c r="J217" s="38">
        <f>IF(AND(傷病手当金計算!$D$7=6,傷病手当金計算!$D$19&gt;=B217,傷病手当金計算!$D$19&lt;C217),1,0)</f>
        <v>0</v>
      </c>
      <c r="K217" s="38">
        <f>IF(AND(傷病手当金計算!$D$7=7,傷病手当金計算!$D$19&gt;=B217,傷病手当金計算!$D$19&lt;C217),1,0)</f>
        <v>0</v>
      </c>
      <c r="L217" s="39"/>
      <c r="M217" s="10">
        <f>D217*源泉徴収税額表!D217</f>
        <v>0</v>
      </c>
      <c r="N217" s="10">
        <f>E217*源泉徴収税額表!E217</f>
        <v>0</v>
      </c>
      <c r="O217" s="10">
        <f>F217*源泉徴収税額表!F217</f>
        <v>0</v>
      </c>
      <c r="P217" s="10">
        <f>G217*源泉徴収税額表!G217</f>
        <v>0</v>
      </c>
      <c r="Q217" s="10">
        <f>H217*源泉徴収税額表!H217</f>
        <v>0</v>
      </c>
      <c r="R217" s="10">
        <f>I217*源泉徴収税額表!I217</f>
        <v>0</v>
      </c>
      <c r="S217" s="10">
        <f>J217*源泉徴収税額表!J217</f>
        <v>0</v>
      </c>
      <c r="T217" s="10">
        <f>K217*源泉徴収税額表!K217</f>
        <v>0</v>
      </c>
    </row>
    <row r="218" spans="1:20" s="10" customFormat="1">
      <c r="A218" s="36">
        <v>175</v>
      </c>
      <c r="B218" s="37">
        <v>527000</v>
      </c>
      <c r="C218" s="38">
        <v>530000</v>
      </c>
      <c r="D218" s="38">
        <f>IF(AND(傷病手当金計算!$D$7=0,傷病手当金計算!$D$19&gt;=B218,傷病手当金計算!$D$19&lt;C218),1,0)</f>
        <v>0</v>
      </c>
      <c r="E218" s="38">
        <f>IF(AND(傷病手当金計算!$D$7=1,傷病手当金計算!$D$19&gt;=B218,傷病手当金計算!$D$19&lt;C218),1,0)</f>
        <v>0</v>
      </c>
      <c r="F218" s="38">
        <f>IF(AND(傷病手当金計算!$D$7=2,傷病手当金計算!$D$19&gt;=B218,傷病手当金計算!$D$19&lt;C218),1,0)</f>
        <v>0</v>
      </c>
      <c r="G218" s="38">
        <f>IF(AND(傷病手当金計算!$D$7=3,傷病手当金計算!$D$19&gt;=B218,傷病手当金計算!$D$19&lt;C218),1,0)</f>
        <v>0</v>
      </c>
      <c r="H218" s="38">
        <f>IF(AND(傷病手当金計算!$D$7=4,傷病手当金計算!$D$19&gt;=B218,傷病手当金計算!$D$19&lt;C218),1,0)</f>
        <v>0</v>
      </c>
      <c r="I218" s="38">
        <f>IF(AND(傷病手当金計算!$D$7=5,傷病手当金計算!$D$19&gt;=B218,傷病手当金計算!$D$19&lt;C218),1,0)</f>
        <v>0</v>
      </c>
      <c r="J218" s="38">
        <f>IF(AND(傷病手当金計算!$D$7=6,傷病手当金計算!$D$19&gt;=B218,傷病手当金計算!$D$19&lt;C218),1,0)</f>
        <v>0</v>
      </c>
      <c r="K218" s="38">
        <f>IF(AND(傷病手当金計算!$D$7=7,傷病手当金計算!$D$19&gt;=B218,傷病手当金計算!$D$19&lt;C218),1,0)</f>
        <v>0</v>
      </c>
      <c r="L218" s="39"/>
      <c r="M218" s="10">
        <f>D218*源泉徴収税額表!D218</f>
        <v>0</v>
      </c>
      <c r="N218" s="10">
        <f>E218*源泉徴収税額表!E218</f>
        <v>0</v>
      </c>
      <c r="O218" s="10">
        <f>F218*源泉徴収税額表!F218</f>
        <v>0</v>
      </c>
      <c r="P218" s="10">
        <f>G218*源泉徴収税額表!G218</f>
        <v>0</v>
      </c>
      <c r="Q218" s="10">
        <f>H218*源泉徴収税額表!H218</f>
        <v>0</v>
      </c>
      <c r="R218" s="10">
        <f>I218*源泉徴収税額表!I218</f>
        <v>0</v>
      </c>
      <c r="S218" s="10">
        <f>J218*源泉徴収税額表!J218</f>
        <v>0</v>
      </c>
      <c r="T218" s="10">
        <f>K218*源泉徴収税額表!K218</f>
        <v>0</v>
      </c>
    </row>
    <row r="219" spans="1:20" s="10" customFormat="1">
      <c r="A219" s="36"/>
      <c r="B219" s="37"/>
      <c r="C219" s="38"/>
      <c r="D219" s="38"/>
      <c r="E219" s="38"/>
      <c r="F219" s="38"/>
      <c r="G219" s="38"/>
      <c r="H219" s="38"/>
      <c r="I219" s="38"/>
      <c r="J219" s="38"/>
      <c r="K219" s="38"/>
      <c r="L219" s="39"/>
    </row>
    <row r="220" spans="1:20" s="10" customFormat="1">
      <c r="A220" s="36">
        <v>176</v>
      </c>
      <c r="B220" s="37">
        <v>530000</v>
      </c>
      <c r="C220" s="38">
        <v>533000</v>
      </c>
      <c r="D220" s="38">
        <f>IF(AND(傷病手当金計算!$D$7=0,傷病手当金計算!$D$19&gt;=B220,傷病手当金計算!$D$19&lt;C220),1,0)</f>
        <v>0</v>
      </c>
      <c r="E220" s="38">
        <f>IF(AND(傷病手当金計算!$D$7=1,傷病手当金計算!$D$19&gt;=B220,傷病手当金計算!$D$19&lt;C220),1,0)</f>
        <v>0</v>
      </c>
      <c r="F220" s="38">
        <f>IF(AND(傷病手当金計算!$D$7=2,傷病手当金計算!$D$19&gt;=B220,傷病手当金計算!$D$19&lt;C220),1,0)</f>
        <v>0</v>
      </c>
      <c r="G220" s="38">
        <f>IF(AND(傷病手当金計算!$D$7=3,傷病手当金計算!$D$19&gt;=B220,傷病手当金計算!$D$19&lt;C220),1,0)</f>
        <v>0</v>
      </c>
      <c r="H220" s="38">
        <f>IF(AND(傷病手当金計算!$D$7=4,傷病手当金計算!$D$19&gt;=B220,傷病手当金計算!$D$19&lt;C220),1,0)</f>
        <v>0</v>
      </c>
      <c r="I220" s="38">
        <f>IF(AND(傷病手当金計算!$D$7=5,傷病手当金計算!$D$19&gt;=B220,傷病手当金計算!$D$19&lt;C220),1,0)</f>
        <v>0</v>
      </c>
      <c r="J220" s="38">
        <f>IF(AND(傷病手当金計算!$D$7=6,傷病手当金計算!$D$19&gt;=B220,傷病手当金計算!$D$19&lt;C220),1,0)</f>
        <v>0</v>
      </c>
      <c r="K220" s="38">
        <f>IF(AND(傷病手当金計算!$D$7=7,傷病手当金計算!$D$19&gt;=B220,傷病手当金計算!$D$19&lt;C220),1,0)</f>
        <v>0</v>
      </c>
      <c r="L220" s="39"/>
      <c r="M220" s="10">
        <f>D220*源泉徴収税額表!D220</f>
        <v>0</v>
      </c>
      <c r="N220" s="10">
        <f>E220*源泉徴収税額表!E220</f>
        <v>0</v>
      </c>
      <c r="O220" s="10">
        <f>F220*源泉徴収税額表!F220</f>
        <v>0</v>
      </c>
      <c r="P220" s="10">
        <f>G220*源泉徴収税額表!G220</f>
        <v>0</v>
      </c>
      <c r="Q220" s="10">
        <f>H220*源泉徴収税額表!H220</f>
        <v>0</v>
      </c>
      <c r="R220" s="10">
        <f>I220*源泉徴収税額表!I220</f>
        <v>0</v>
      </c>
      <c r="S220" s="10">
        <f>J220*源泉徴収税額表!J220</f>
        <v>0</v>
      </c>
      <c r="T220" s="10">
        <f>K220*源泉徴収税額表!K220</f>
        <v>0</v>
      </c>
    </row>
    <row r="221" spans="1:20" s="10" customFormat="1">
      <c r="A221" s="36">
        <v>177</v>
      </c>
      <c r="B221" s="37">
        <v>533000</v>
      </c>
      <c r="C221" s="38">
        <v>536000</v>
      </c>
      <c r="D221" s="38">
        <f>IF(AND(傷病手当金計算!$D$7=0,傷病手当金計算!$D$19&gt;=B221,傷病手当金計算!$D$19&lt;C221),1,0)</f>
        <v>0</v>
      </c>
      <c r="E221" s="38">
        <f>IF(AND(傷病手当金計算!$D$7=1,傷病手当金計算!$D$19&gt;=B221,傷病手当金計算!$D$19&lt;C221),1,0)</f>
        <v>0</v>
      </c>
      <c r="F221" s="38">
        <f>IF(AND(傷病手当金計算!$D$7=2,傷病手当金計算!$D$19&gt;=B221,傷病手当金計算!$D$19&lt;C221),1,0)</f>
        <v>0</v>
      </c>
      <c r="G221" s="38">
        <f>IF(AND(傷病手当金計算!$D$7=3,傷病手当金計算!$D$19&gt;=B221,傷病手当金計算!$D$19&lt;C221),1,0)</f>
        <v>0</v>
      </c>
      <c r="H221" s="38">
        <f>IF(AND(傷病手当金計算!$D$7=4,傷病手当金計算!$D$19&gt;=B221,傷病手当金計算!$D$19&lt;C221),1,0)</f>
        <v>0</v>
      </c>
      <c r="I221" s="38">
        <f>IF(AND(傷病手当金計算!$D$7=5,傷病手当金計算!$D$19&gt;=B221,傷病手当金計算!$D$19&lt;C221),1,0)</f>
        <v>0</v>
      </c>
      <c r="J221" s="38">
        <f>IF(AND(傷病手当金計算!$D$7=6,傷病手当金計算!$D$19&gt;=B221,傷病手当金計算!$D$19&lt;C221),1,0)</f>
        <v>0</v>
      </c>
      <c r="K221" s="38">
        <f>IF(AND(傷病手当金計算!$D$7=7,傷病手当金計算!$D$19&gt;=B221,傷病手当金計算!$D$19&lt;C221),1,0)</f>
        <v>0</v>
      </c>
      <c r="L221" s="39"/>
      <c r="M221" s="10">
        <f>D221*源泉徴収税額表!D221</f>
        <v>0</v>
      </c>
      <c r="N221" s="10">
        <f>E221*源泉徴収税額表!E221</f>
        <v>0</v>
      </c>
      <c r="O221" s="10">
        <f>F221*源泉徴収税額表!F221</f>
        <v>0</v>
      </c>
      <c r="P221" s="10">
        <f>G221*源泉徴収税額表!G221</f>
        <v>0</v>
      </c>
      <c r="Q221" s="10">
        <f>H221*源泉徴収税額表!H221</f>
        <v>0</v>
      </c>
      <c r="R221" s="10">
        <f>I221*源泉徴収税額表!I221</f>
        <v>0</v>
      </c>
      <c r="S221" s="10">
        <f>J221*源泉徴収税額表!J221</f>
        <v>0</v>
      </c>
      <c r="T221" s="10">
        <f>K221*源泉徴収税額表!K221</f>
        <v>0</v>
      </c>
    </row>
    <row r="222" spans="1:20" s="10" customFormat="1">
      <c r="A222" s="36">
        <v>178</v>
      </c>
      <c r="B222" s="37">
        <v>536000</v>
      </c>
      <c r="C222" s="38">
        <v>539000</v>
      </c>
      <c r="D222" s="38">
        <f>IF(AND(傷病手当金計算!$D$7=0,傷病手当金計算!$D$19&gt;=B222,傷病手当金計算!$D$19&lt;C222),1,0)</f>
        <v>0</v>
      </c>
      <c r="E222" s="38">
        <f>IF(AND(傷病手当金計算!$D$7=1,傷病手当金計算!$D$19&gt;=B222,傷病手当金計算!$D$19&lt;C222),1,0)</f>
        <v>0</v>
      </c>
      <c r="F222" s="38">
        <f>IF(AND(傷病手当金計算!$D$7=2,傷病手当金計算!$D$19&gt;=B222,傷病手当金計算!$D$19&lt;C222),1,0)</f>
        <v>0</v>
      </c>
      <c r="G222" s="38">
        <f>IF(AND(傷病手当金計算!$D$7=3,傷病手当金計算!$D$19&gt;=B222,傷病手当金計算!$D$19&lt;C222),1,0)</f>
        <v>0</v>
      </c>
      <c r="H222" s="38">
        <f>IF(AND(傷病手当金計算!$D$7=4,傷病手当金計算!$D$19&gt;=B222,傷病手当金計算!$D$19&lt;C222),1,0)</f>
        <v>0</v>
      </c>
      <c r="I222" s="38">
        <f>IF(AND(傷病手当金計算!$D$7=5,傷病手当金計算!$D$19&gt;=B222,傷病手当金計算!$D$19&lt;C222),1,0)</f>
        <v>0</v>
      </c>
      <c r="J222" s="38">
        <f>IF(AND(傷病手当金計算!$D$7=6,傷病手当金計算!$D$19&gt;=B222,傷病手当金計算!$D$19&lt;C222),1,0)</f>
        <v>0</v>
      </c>
      <c r="K222" s="38">
        <f>IF(AND(傷病手当金計算!$D$7=7,傷病手当金計算!$D$19&gt;=B222,傷病手当金計算!$D$19&lt;C222),1,0)</f>
        <v>0</v>
      </c>
      <c r="L222" s="39"/>
      <c r="M222" s="10">
        <f>D222*源泉徴収税額表!D222</f>
        <v>0</v>
      </c>
      <c r="N222" s="10">
        <f>E222*源泉徴収税額表!E222</f>
        <v>0</v>
      </c>
      <c r="O222" s="10">
        <f>F222*源泉徴収税額表!F222</f>
        <v>0</v>
      </c>
      <c r="P222" s="10">
        <f>G222*源泉徴収税額表!G222</f>
        <v>0</v>
      </c>
      <c r="Q222" s="10">
        <f>H222*源泉徴収税額表!H222</f>
        <v>0</v>
      </c>
      <c r="R222" s="10">
        <f>I222*源泉徴収税額表!I222</f>
        <v>0</v>
      </c>
      <c r="S222" s="10">
        <f>J222*源泉徴収税額表!J222</f>
        <v>0</v>
      </c>
      <c r="T222" s="10">
        <f>K222*源泉徴収税額表!K222</f>
        <v>0</v>
      </c>
    </row>
    <row r="223" spans="1:20" s="10" customFormat="1">
      <c r="A223" s="36">
        <v>179</v>
      </c>
      <c r="B223" s="37">
        <v>539000</v>
      </c>
      <c r="C223" s="38">
        <v>542000</v>
      </c>
      <c r="D223" s="38">
        <f>IF(AND(傷病手当金計算!$D$7=0,傷病手当金計算!$D$19&gt;=B223,傷病手当金計算!$D$19&lt;C223),1,0)</f>
        <v>0</v>
      </c>
      <c r="E223" s="38">
        <f>IF(AND(傷病手当金計算!$D$7=1,傷病手当金計算!$D$19&gt;=B223,傷病手当金計算!$D$19&lt;C223),1,0)</f>
        <v>0</v>
      </c>
      <c r="F223" s="38">
        <f>IF(AND(傷病手当金計算!$D$7=2,傷病手当金計算!$D$19&gt;=B223,傷病手当金計算!$D$19&lt;C223),1,0)</f>
        <v>0</v>
      </c>
      <c r="G223" s="38">
        <f>IF(AND(傷病手当金計算!$D$7=3,傷病手当金計算!$D$19&gt;=B223,傷病手当金計算!$D$19&lt;C223),1,0)</f>
        <v>0</v>
      </c>
      <c r="H223" s="38">
        <f>IF(AND(傷病手当金計算!$D$7=4,傷病手当金計算!$D$19&gt;=B223,傷病手当金計算!$D$19&lt;C223),1,0)</f>
        <v>0</v>
      </c>
      <c r="I223" s="38">
        <f>IF(AND(傷病手当金計算!$D$7=5,傷病手当金計算!$D$19&gt;=B223,傷病手当金計算!$D$19&lt;C223),1,0)</f>
        <v>0</v>
      </c>
      <c r="J223" s="38">
        <f>IF(AND(傷病手当金計算!$D$7=6,傷病手当金計算!$D$19&gt;=B223,傷病手当金計算!$D$19&lt;C223),1,0)</f>
        <v>0</v>
      </c>
      <c r="K223" s="38">
        <f>IF(AND(傷病手当金計算!$D$7=7,傷病手当金計算!$D$19&gt;=B223,傷病手当金計算!$D$19&lt;C223),1,0)</f>
        <v>0</v>
      </c>
      <c r="L223" s="39"/>
      <c r="M223" s="10">
        <f>D223*源泉徴収税額表!D223</f>
        <v>0</v>
      </c>
      <c r="N223" s="10">
        <f>E223*源泉徴収税額表!E223</f>
        <v>0</v>
      </c>
      <c r="O223" s="10">
        <f>F223*源泉徴収税額表!F223</f>
        <v>0</v>
      </c>
      <c r="P223" s="10">
        <f>G223*源泉徴収税額表!G223</f>
        <v>0</v>
      </c>
      <c r="Q223" s="10">
        <f>H223*源泉徴収税額表!H223</f>
        <v>0</v>
      </c>
      <c r="R223" s="10">
        <f>I223*源泉徴収税額表!I223</f>
        <v>0</v>
      </c>
      <c r="S223" s="10">
        <f>J223*源泉徴収税額表!J223</f>
        <v>0</v>
      </c>
      <c r="T223" s="10">
        <f>K223*源泉徴収税額表!K223</f>
        <v>0</v>
      </c>
    </row>
    <row r="224" spans="1:20" s="10" customFormat="1">
      <c r="A224" s="36">
        <v>180</v>
      </c>
      <c r="B224" s="37">
        <v>542000</v>
      </c>
      <c r="C224" s="38">
        <v>545000</v>
      </c>
      <c r="D224" s="38">
        <f>IF(AND(傷病手当金計算!$D$7=0,傷病手当金計算!$D$19&gt;=B224,傷病手当金計算!$D$19&lt;C224),1,0)</f>
        <v>0</v>
      </c>
      <c r="E224" s="38">
        <f>IF(AND(傷病手当金計算!$D$7=1,傷病手当金計算!$D$19&gt;=B224,傷病手当金計算!$D$19&lt;C224),1,0)</f>
        <v>0</v>
      </c>
      <c r="F224" s="38">
        <f>IF(AND(傷病手当金計算!$D$7=2,傷病手当金計算!$D$19&gt;=B224,傷病手当金計算!$D$19&lt;C224),1,0)</f>
        <v>0</v>
      </c>
      <c r="G224" s="38">
        <f>IF(AND(傷病手当金計算!$D$7=3,傷病手当金計算!$D$19&gt;=B224,傷病手当金計算!$D$19&lt;C224),1,0)</f>
        <v>0</v>
      </c>
      <c r="H224" s="38">
        <f>IF(AND(傷病手当金計算!$D$7=4,傷病手当金計算!$D$19&gt;=B224,傷病手当金計算!$D$19&lt;C224),1,0)</f>
        <v>0</v>
      </c>
      <c r="I224" s="38">
        <f>IF(AND(傷病手当金計算!$D$7=5,傷病手当金計算!$D$19&gt;=B224,傷病手当金計算!$D$19&lt;C224),1,0)</f>
        <v>0</v>
      </c>
      <c r="J224" s="38">
        <f>IF(AND(傷病手当金計算!$D$7=6,傷病手当金計算!$D$19&gt;=B224,傷病手当金計算!$D$19&lt;C224),1,0)</f>
        <v>0</v>
      </c>
      <c r="K224" s="38">
        <f>IF(AND(傷病手当金計算!$D$7=7,傷病手当金計算!$D$19&gt;=B224,傷病手当金計算!$D$19&lt;C224),1,0)</f>
        <v>0</v>
      </c>
      <c r="L224" s="39"/>
      <c r="M224" s="10">
        <f>D224*源泉徴収税額表!D224</f>
        <v>0</v>
      </c>
      <c r="N224" s="10">
        <f>E224*源泉徴収税額表!E224</f>
        <v>0</v>
      </c>
      <c r="O224" s="10">
        <f>F224*源泉徴収税額表!F224</f>
        <v>0</v>
      </c>
      <c r="P224" s="10">
        <f>G224*源泉徴収税額表!G224</f>
        <v>0</v>
      </c>
      <c r="Q224" s="10">
        <f>H224*源泉徴収税額表!H224</f>
        <v>0</v>
      </c>
      <c r="R224" s="10">
        <f>I224*源泉徴収税額表!I224</f>
        <v>0</v>
      </c>
      <c r="S224" s="10">
        <f>J224*源泉徴収税額表!J224</f>
        <v>0</v>
      </c>
      <c r="T224" s="10">
        <f>K224*源泉徴収税額表!K224</f>
        <v>0</v>
      </c>
    </row>
    <row r="225" spans="1:20" s="10" customFormat="1">
      <c r="A225" s="36"/>
      <c r="B225" s="37"/>
      <c r="C225" s="38"/>
      <c r="D225" s="38"/>
      <c r="E225" s="38"/>
      <c r="F225" s="38"/>
      <c r="G225" s="38"/>
      <c r="H225" s="38"/>
      <c r="I225" s="38"/>
      <c r="J225" s="38"/>
      <c r="K225" s="38"/>
      <c r="L225" s="39"/>
    </row>
    <row r="226" spans="1:20" s="10" customFormat="1">
      <c r="A226" s="36">
        <v>181</v>
      </c>
      <c r="B226" s="37">
        <v>545000</v>
      </c>
      <c r="C226" s="38">
        <v>548000</v>
      </c>
      <c r="D226" s="38">
        <f>IF(AND(傷病手当金計算!$D$7=0,傷病手当金計算!$D$19&gt;=B226,傷病手当金計算!$D$19&lt;C226),1,0)</f>
        <v>0</v>
      </c>
      <c r="E226" s="38">
        <f>IF(AND(傷病手当金計算!$D$7=1,傷病手当金計算!$D$19&gt;=B226,傷病手当金計算!$D$19&lt;C226),1,0)</f>
        <v>0</v>
      </c>
      <c r="F226" s="38">
        <f>IF(AND(傷病手当金計算!$D$7=2,傷病手当金計算!$D$19&gt;=B226,傷病手当金計算!$D$19&lt;C226),1,0)</f>
        <v>0</v>
      </c>
      <c r="G226" s="38">
        <f>IF(AND(傷病手当金計算!$D$7=3,傷病手当金計算!$D$19&gt;=B226,傷病手当金計算!$D$19&lt;C226),1,0)</f>
        <v>0</v>
      </c>
      <c r="H226" s="38">
        <f>IF(AND(傷病手当金計算!$D$7=4,傷病手当金計算!$D$19&gt;=B226,傷病手当金計算!$D$19&lt;C226),1,0)</f>
        <v>0</v>
      </c>
      <c r="I226" s="38">
        <f>IF(AND(傷病手当金計算!$D$7=5,傷病手当金計算!$D$19&gt;=B226,傷病手当金計算!$D$19&lt;C226),1,0)</f>
        <v>0</v>
      </c>
      <c r="J226" s="38">
        <f>IF(AND(傷病手当金計算!$D$7=6,傷病手当金計算!$D$19&gt;=B226,傷病手当金計算!$D$19&lt;C226),1,0)</f>
        <v>0</v>
      </c>
      <c r="K226" s="38">
        <f>IF(AND(傷病手当金計算!$D$7=7,傷病手当金計算!$D$19&gt;=B226,傷病手当金計算!$D$19&lt;C226),1,0)</f>
        <v>0</v>
      </c>
      <c r="L226" s="39"/>
      <c r="M226" s="10">
        <f>D226*源泉徴収税額表!D226</f>
        <v>0</v>
      </c>
      <c r="N226" s="10">
        <f>E226*源泉徴収税額表!E226</f>
        <v>0</v>
      </c>
      <c r="O226" s="10">
        <f>F226*源泉徴収税額表!F226</f>
        <v>0</v>
      </c>
      <c r="P226" s="10">
        <f>G226*源泉徴収税額表!G226</f>
        <v>0</v>
      </c>
      <c r="Q226" s="10">
        <f>H226*源泉徴収税額表!H226</f>
        <v>0</v>
      </c>
      <c r="R226" s="10">
        <f>I226*源泉徴収税額表!I226</f>
        <v>0</v>
      </c>
      <c r="S226" s="10">
        <f>J226*源泉徴収税額表!J226</f>
        <v>0</v>
      </c>
      <c r="T226" s="10">
        <f>K226*源泉徴収税額表!K226</f>
        <v>0</v>
      </c>
    </row>
    <row r="227" spans="1:20" s="10" customFormat="1">
      <c r="A227" s="36">
        <v>182</v>
      </c>
      <c r="B227" s="37">
        <v>548000</v>
      </c>
      <c r="C227" s="38">
        <v>551000</v>
      </c>
      <c r="D227" s="38">
        <f>IF(AND(傷病手当金計算!$D$7=0,傷病手当金計算!$D$19&gt;=B227,傷病手当金計算!$D$19&lt;C227),1,0)</f>
        <v>0</v>
      </c>
      <c r="E227" s="38">
        <f>IF(AND(傷病手当金計算!$D$7=1,傷病手当金計算!$D$19&gt;=B227,傷病手当金計算!$D$19&lt;C227),1,0)</f>
        <v>0</v>
      </c>
      <c r="F227" s="38">
        <f>IF(AND(傷病手当金計算!$D$7=2,傷病手当金計算!$D$19&gt;=B227,傷病手当金計算!$D$19&lt;C227),1,0)</f>
        <v>0</v>
      </c>
      <c r="G227" s="38">
        <f>IF(AND(傷病手当金計算!$D$7=3,傷病手当金計算!$D$19&gt;=B227,傷病手当金計算!$D$19&lt;C227),1,0)</f>
        <v>0</v>
      </c>
      <c r="H227" s="38">
        <f>IF(AND(傷病手当金計算!$D$7=4,傷病手当金計算!$D$19&gt;=B227,傷病手当金計算!$D$19&lt;C227),1,0)</f>
        <v>0</v>
      </c>
      <c r="I227" s="38">
        <f>IF(AND(傷病手当金計算!$D$7=5,傷病手当金計算!$D$19&gt;=B227,傷病手当金計算!$D$19&lt;C227),1,0)</f>
        <v>0</v>
      </c>
      <c r="J227" s="38">
        <f>IF(AND(傷病手当金計算!$D$7=6,傷病手当金計算!$D$19&gt;=B227,傷病手当金計算!$D$19&lt;C227),1,0)</f>
        <v>0</v>
      </c>
      <c r="K227" s="38">
        <f>IF(AND(傷病手当金計算!$D$7=7,傷病手当金計算!$D$19&gt;=B227,傷病手当金計算!$D$19&lt;C227),1,0)</f>
        <v>0</v>
      </c>
      <c r="L227" s="39"/>
      <c r="M227" s="10">
        <f>D227*源泉徴収税額表!D227</f>
        <v>0</v>
      </c>
      <c r="N227" s="10">
        <f>E227*源泉徴収税額表!E227</f>
        <v>0</v>
      </c>
      <c r="O227" s="10">
        <f>F227*源泉徴収税額表!F227</f>
        <v>0</v>
      </c>
      <c r="P227" s="10">
        <f>G227*源泉徴収税額表!G227</f>
        <v>0</v>
      </c>
      <c r="Q227" s="10">
        <f>H227*源泉徴収税額表!H227</f>
        <v>0</v>
      </c>
      <c r="R227" s="10">
        <f>I227*源泉徴収税額表!I227</f>
        <v>0</v>
      </c>
      <c r="S227" s="10">
        <f>J227*源泉徴収税額表!J227</f>
        <v>0</v>
      </c>
      <c r="T227" s="10">
        <f>K227*源泉徴収税額表!K227</f>
        <v>0</v>
      </c>
    </row>
    <row r="228" spans="1:20" s="10" customFormat="1">
      <c r="A228" s="36">
        <v>183</v>
      </c>
      <c r="B228" s="37">
        <v>551000</v>
      </c>
      <c r="C228" s="38">
        <v>554000</v>
      </c>
      <c r="D228" s="38">
        <f>IF(AND(傷病手当金計算!$D$7=0,傷病手当金計算!$D$19&gt;=B228,傷病手当金計算!$D$19&lt;C228),1,0)</f>
        <v>0</v>
      </c>
      <c r="E228" s="38">
        <f>IF(AND(傷病手当金計算!$D$7=1,傷病手当金計算!$D$19&gt;=B228,傷病手当金計算!$D$19&lt;C228),1,0)</f>
        <v>0</v>
      </c>
      <c r="F228" s="38">
        <f>IF(AND(傷病手当金計算!$D$7=2,傷病手当金計算!$D$19&gt;=B228,傷病手当金計算!$D$19&lt;C228),1,0)</f>
        <v>0</v>
      </c>
      <c r="G228" s="38">
        <f>IF(AND(傷病手当金計算!$D$7=3,傷病手当金計算!$D$19&gt;=B228,傷病手当金計算!$D$19&lt;C228),1,0)</f>
        <v>0</v>
      </c>
      <c r="H228" s="38">
        <f>IF(AND(傷病手当金計算!$D$7=4,傷病手当金計算!$D$19&gt;=B228,傷病手当金計算!$D$19&lt;C228),1,0)</f>
        <v>0</v>
      </c>
      <c r="I228" s="38">
        <f>IF(AND(傷病手当金計算!$D$7=5,傷病手当金計算!$D$19&gt;=B228,傷病手当金計算!$D$19&lt;C228),1,0)</f>
        <v>0</v>
      </c>
      <c r="J228" s="38">
        <f>IF(AND(傷病手当金計算!$D$7=6,傷病手当金計算!$D$19&gt;=B228,傷病手当金計算!$D$19&lt;C228),1,0)</f>
        <v>0</v>
      </c>
      <c r="K228" s="38">
        <f>IF(AND(傷病手当金計算!$D$7=7,傷病手当金計算!$D$19&gt;=B228,傷病手当金計算!$D$19&lt;C228),1,0)</f>
        <v>0</v>
      </c>
      <c r="L228" s="39"/>
      <c r="M228" s="10">
        <f>D228*源泉徴収税額表!D228</f>
        <v>0</v>
      </c>
      <c r="N228" s="10">
        <f>E228*源泉徴収税額表!E228</f>
        <v>0</v>
      </c>
      <c r="O228" s="10">
        <f>F228*源泉徴収税額表!F228</f>
        <v>0</v>
      </c>
      <c r="P228" s="10">
        <f>G228*源泉徴収税額表!G228</f>
        <v>0</v>
      </c>
      <c r="Q228" s="10">
        <f>H228*源泉徴収税額表!H228</f>
        <v>0</v>
      </c>
      <c r="R228" s="10">
        <f>I228*源泉徴収税額表!I228</f>
        <v>0</v>
      </c>
      <c r="S228" s="10">
        <f>J228*源泉徴収税額表!J228</f>
        <v>0</v>
      </c>
      <c r="T228" s="10">
        <f>K228*源泉徴収税額表!K228</f>
        <v>0</v>
      </c>
    </row>
    <row r="229" spans="1:20" s="10" customFormat="1">
      <c r="A229" s="36">
        <v>184</v>
      </c>
      <c r="B229" s="37">
        <v>554000</v>
      </c>
      <c r="C229" s="38">
        <v>557000</v>
      </c>
      <c r="D229" s="38">
        <f>IF(AND(傷病手当金計算!$D$7=0,傷病手当金計算!$D$19&gt;=B229,傷病手当金計算!$D$19&lt;C229),1,0)</f>
        <v>0</v>
      </c>
      <c r="E229" s="38">
        <f>IF(AND(傷病手当金計算!$D$7=1,傷病手当金計算!$D$19&gt;=B229,傷病手当金計算!$D$19&lt;C229),1,0)</f>
        <v>0</v>
      </c>
      <c r="F229" s="38">
        <f>IF(AND(傷病手当金計算!$D$7=2,傷病手当金計算!$D$19&gt;=B229,傷病手当金計算!$D$19&lt;C229),1,0)</f>
        <v>0</v>
      </c>
      <c r="G229" s="38">
        <f>IF(AND(傷病手当金計算!$D$7=3,傷病手当金計算!$D$19&gt;=B229,傷病手当金計算!$D$19&lt;C229),1,0)</f>
        <v>0</v>
      </c>
      <c r="H229" s="38">
        <f>IF(AND(傷病手当金計算!$D$7=4,傷病手当金計算!$D$19&gt;=B229,傷病手当金計算!$D$19&lt;C229),1,0)</f>
        <v>0</v>
      </c>
      <c r="I229" s="38">
        <f>IF(AND(傷病手当金計算!$D$7=5,傷病手当金計算!$D$19&gt;=B229,傷病手当金計算!$D$19&lt;C229),1,0)</f>
        <v>0</v>
      </c>
      <c r="J229" s="38">
        <f>IF(AND(傷病手当金計算!$D$7=6,傷病手当金計算!$D$19&gt;=B229,傷病手当金計算!$D$19&lt;C229),1,0)</f>
        <v>0</v>
      </c>
      <c r="K229" s="38">
        <f>IF(AND(傷病手当金計算!$D$7=7,傷病手当金計算!$D$19&gt;=B229,傷病手当金計算!$D$19&lt;C229),1,0)</f>
        <v>0</v>
      </c>
      <c r="L229" s="39"/>
      <c r="M229" s="10">
        <f>D229*源泉徴収税額表!D229</f>
        <v>0</v>
      </c>
      <c r="N229" s="10">
        <f>E229*源泉徴収税額表!E229</f>
        <v>0</v>
      </c>
      <c r="O229" s="10">
        <f>F229*源泉徴収税額表!F229</f>
        <v>0</v>
      </c>
      <c r="P229" s="10">
        <f>G229*源泉徴収税額表!G229</f>
        <v>0</v>
      </c>
      <c r="Q229" s="10">
        <f>H229*源泉徴収税額表!H229</f>
        <v>0</v>
      </c>
      <c r="R229" s="10">
        <f>I229*源泉徴収税額表!I229</f>
        <v>0</v>
      </c>
      <c r="S229" s="10">
        <f>J229*源泉徴収税額表!J229</f>
        <v>0</v>
      </c>
      <c r="T229" s="10">
        <f>K229*源泉徴収税額表!K229</f>
        <v>0</v>
      </c>
    </row>
    <row r="230" spans="1:20" s="10" customFormat="1">
      <c r="A230" s="36">
        <v>185</v>
      </c>
      <c r="B230" s="37">
        <v>557000</v>
      </c>
      <c r="C230" s="38">
        <v>560000</v>
      </c>
      <c r="D230" s="38">
        <f>IF(AND(傷病手当金計算!$D$7=0,傷病手当金計算!$D$19&gt;=B230,傷病手当金計算!$D$19&lt;C230),1,0)</f>
        <v>0</v>
      </c>
      <c r="E230" s="38">
        <f>IF(AND(傷病手当金計算!$D$7=1,傷病手当金計算!$D$19&gt;=B230,傷病手当金計算!$D$19&lt;C230),1,0)</f>
        <v>0</v>
      </c>
      <c r="F230" s="38">
        <f>IF(AND(傷病手当金計算!$D$7=2,傷病手当金計算!$D$19&gt;=B230,傷病手当金計算!$D$19&lt;C230),1,0)</f>
        <v>0</v>
      </c>
      <c r="G230" s="38">
        <f>IF(AND(傷病手当金計算!$D$7=3,傷病手当金計算!$D$19&gt;=B230,傷病手当金計算!$D$19&lt;C230),1,0)</f>
        <v>0</v>
      </c>
      <c r="H230" s="38">
        <f>IF(AND(傷病手当金計算!$D$7=4,傷病手当金計算!$D$19&gt;=B230,傷病手当金計算!$D$19&lt;C230),1,0)</f>
        <v>0</v>
      </c>
      <c r="I230" s="38">
        <f>IF(AND(傷病手当金計算!$D$7=5,傷病手当金計算!$D$19&gt;=B230,傷病手当金計算!$D$19&lt;C230),1,0)</f>
        <v>0</v>
      </c>
      <c r="J230" s="38">
        <f>IF(AND(傷病手当金計算!$D$7=6,傷病手当金計算!$D$19&gt;=B230,傷病手当金計算!$D$19&lt;C230),1,0)</f>
        <v>0</v>
      </c>
      <c r="K230" s="38">
        <f>IF(AND(傷病手当金計算!$D$7=7,傷病手当金計算!$D$19&gt;=B230,傷病手当金計算!$D$19&lt;C230),1,0)</f>
        <v>0</v>
      </c>
      <c r="L230" s="39"/>
      <c r="M230" s="10">
        <f>D230*源泉徴収税額表!D230</f>
        <v>0</v>
      </c>
      <c r="N230" s="10">
        <f>E230*源泉徴収税額表!E230</f>
        <v>0</v>
      </c>
      <c r="O230" s="10">
        <f>F230*源泉徴収税額表!F230</f>
        <v>0</v>
      </c>
      <c r="P230" s="10">
        <f>G230*源泉徴収税額表!G230</f>
        <v>0</v>
      </c>
      <c r="Q230" s="10">
        <f>H230*源泉徴収税額表!H230</f>
        <v>0</v>
      </c>
      <c r="R230" s="10">
        <f>I230*源泉徴収税額表!I230</f>
        <v>0</v>
      </c>
      <c r="S230" s="10">
        <f>J230*源泉徴収税額表!J230</f>
        <v>0</v>
      </c>
      <c r="T230" s="10">
        <f>K230*源泉徴収税額表!K230</f>
        <v>0</v>
      </c>
    </row>
    <row r="231" spans="1:20" s="10" customFormat="1">
      <c r="A231" s="36"/>
      <c r="B231" s="37"/>
      <c r="C231" s="38"/>
      <c r="D231" s="38"/>
      <c r="E231" s="38"/>
      <c r="F231" s="38"/>
      <c r="G231" s="38"/>
      <c r="H231" s="38"/>
      <c r="I231" s="38"/>
      <c r="J231" s="38"/>
      <c r="K231" s="38"/>
      <c r="L231" s="39"/>
    </row>
    <row r="232" spans="1:20" s="10" customFormat="1">
      <c r="A232" s="36">
        <v>186</v>
      </c>
      <c r="B232" s="37">
        <v>560000</v>
      </c>
      <c r="C232" s="38">
        <v>563000</v>
      </c>
      <c r="D232" s="38">
        <f>IF(AND(傷病手当金計算!$D$7=0,傷病手当金計算!$D$19&gt;=B232,傷病手当金計算!$D$19&lt;C232),1,0)</f>
        <v>0</v>
      </c>
      <c r="E232" s="38">
        <f>IF(AND(傷病手当金計算!$D$7=1,傷病手当金計算!$D$19&gt;=B232,傷病手当金計算!$D$19&lt;C232),1,0)</f>
        <v>0</v>
      </c>
      <c r="F232" s="38">
        <f>IF(AND(傷病手当金計算!$D$7=2,傷病手当金計算!$D$19&gt;=B232,傷病手当金計算!$D$19&lt;C232),1,0)</f>
        <v>0</v>
      </c>
      <c r="G232" s="38">
        <f>IF(AND(傷病手当金計算!$D$7=3,傷病手当金計算!$D$19&gt;=B232,傷病手当金計算!$D$19&lt;C232),1,0)</f>
        <v>0</v>
      </c>
      <c r="H232" s="38">
        <f>IF(AND(傷病手当金計算!$D$7=4,傷病手当金計算!$D$19&gt;=B232,傷病手当金計算!$D$19&lt;C232),1,0)</f>
        <v>0</v>
      </c>
      <c r="I232" s="38">
        <f>IF(AND(傷病手当金計算!$D$7=5,傷病手当金計算!$D$19&gt;=B232,傷病手当金計算!$D$19&lt;C232),1,0)</f>
        <v>0</v>
      </c>
      <c r="J232" s="38">
        <f>IF(AND(傷病手当金計算!$D$7=6,傷病手当金計算!$D$19&gt;=B232,傷病手当金計算!$D$19&lt;C232),1,0)</f>
        <v>0</v>
      </c>
      <c r="K232" s="38">
        <f>IF(AND(傷病手当金計算!$D$7=7,傷病手当金計算!$D$19&gt;=B232,傷病手当金計算!$D$19&lt;C232),1,0)</f>
        <v>0</v>
      </c>
      <c r="L232" s="39"/>
      <c r="M232" s="10">
        <f>D232*源泉徴収税額表!D232</f>
        <v>0</v>
      </c>
      <c r="N232" s="10">
        <f>E232*源泉徴収税額表!E232</f>
        <v>0</v>
      </c>
      <c r="O232" s="10">
        <f>F232*源泉徴収税額表!F232</f>
        <v>0</v>
      </c>
      <c r="P232" s="10">
        <f>G232*源泉徴収税額表!G232</f>
        <v>0</v>
      </c>
      <c r="Q232" s="10">
        <f>H232*源泉徴収税額表!H232</f>
        <v>0</v>
      </c>
      <c r="R232" s="10">
        <f>I232*源泉徴収税額表!I232</f>
        <v>0</v>
      </c>
      <c r="S232" s="10">
        <f>J232*源泉徴収税額表!J232</f>
        <v>0</v>
      </c>
      <c r="T232" s="10">
        <f>K232*源泉徴収税額表!K232</f>
        <v>0</v>
      </c>
    </row>
    <row r="233" spans="1:20" s="10" customFormat="1">
      <c r="A233" s="36">
        <v>187</v>
      </c>
      <c r="B233" s="37">
        <v>563000</v>
      </c>
      <c r="C233" s="38">
        <v>566000</v>
      </c>
      <c r="D233" s="38">
        <f>IF(AND(傷病手当金計算!$D$7=0,傷病手当金計算!$D$19&gt;=B233,傷病手当金計算!$D$19&lt;C233),1,0)</f>
        <v>0</v>
      </c>
      <c r="E233" s="38">
        <f>IF(AND(傷病手当金計算!$D$7=1,傷病手当金計算!$D$19&gt;=B233,傷病手当金計算!$D$19&lt;C233),1,0)</f>
        <v>0</v>
      </c>
      <c r="F233" s="38">
        <f>IF(AND(傷病手当金計算!$D$7=2,傷病手当金計算!$D$19&gt;=B233,傷病手当金計算!$D$19&lt;C233),1,0)</f>
        <v>0</v>
      </c>
      <c r="G233" s="38">
        <f>IF(AND(傷病手当金計算!$D$7=3,傷病手当金計算!$D$19&gt;=B233,傷病手当金計算!$D$19&lt;C233),1,0)</f>
        <v>0</v>
      </c>
      <c r="H233" s="38">
        <f>IF(AND(傷病手当金計算!$D$7=4,傷病手当金計算!$D$19&gt;=B233,傷病手当金計算!$D$19&lt;C233),1,0)</f>
        <v>0</v>
      </c>
      <c r="I233" s="38">
        <f>IF(AND(傷病手当金計算!$D$7=5,傷病手当金計算!$D$19&gt;=B233,傷病手当金計算!$D$19&lt;C233),1,0)</f>
        <v>0</v>
      </c>
      <c r="J233" s="38">
        <f>IF(AND(傷病手当金計算!$D$7=6,傷病手当金計算!$D$19&gt;=B233,傷病手当金計算!$D$19&lt;C233),1,0)</f>
        <v>0</v>
      </c>
      <c r="K233" s="38">
        <f>IF(AND(傷病手当金計算!$D$7=7,傷病手当金計算!$D$19&gt;=B233,傷病手当金計算!$D$19&lt;C233),1,0)</f>
        <v>0</v>
      </c>
      <c r="L233" s="39"/>
      <c r="M233" s="10">
        <f>D233*源泉徴収税額表!D233</f>
        <v>0</v>
      </c>
      <c r="N233" s="10">
        <f>E233*源泉徴収税額表!E233</f>
        <v>0</v>
      </c>
      <c r="O233" s="10">
        <f>F233*源泉徴収税額表!F233</f>
        <v>0</v>
      </c>
      <c r="P233" s="10">
        <f>G233*源泉徴収税額表!G233</f>
        <v>0</v>
      </c>
      <c r="Q233" s="10">
        <f>H233*源泉徴収税額表!H233</f>
        <v>0</v>
      </c>
      <c r="R233" s="10">
        <f>I233*源泉徴収税額表!I233</f>
        <v>0</v>
      </c>
      <c r="S233" s="10">
        <f>J233*源泉徴収税額表!J233</f>
        <v>0</v>
      </c>
      <c r="T233" s="10">
        <f>K233*源泉徴収税額表!K233</f>
        <v>0</v>
      </c>
    </row>
    <row r="234" spans="1:20" s="10" customFormat="1">
      <c r="A234" s="36">
        <v>188</v>
      </c>
      <c r="B234" s="37">
        <v>566000</v>
      </c>
      <c r="C234" s="38">
        <v>569000</v>
      </c>
      <c r="D234" s="38">
        <f>IF(AND(傷病手当金計算!$D$7=0,傷病手当金計算!$D$19&gt;=B234,傷病手当金計算!$D$19&lt;C234),1,0)</f>
        <v>0</v>
      </c>
      <c r="E234" s="38">
        <f>IF(AND(傷病手当金計算!$D$7=1,傷病手当金計算!$D$19&gt;=B234,傷病手当金計算!$D$19&lt;C234),1,0)</f>
        <v>0</v>
      </c>
      <c r="F234" s="38">
        <f>IF(AND(傷病手当金計算!$D$7=2,傷病手当金計算!$D$19&gt;=B234,傷病手当金計算!$D$19&lt;C234),1,0)</f>
        <v>0</v>
      </c>
      <c r="G234" s="38">
        <f>IF(AND(傷病手当金計算!$D$7=3,傷病手当金計算!$D$19&gt;=B234,傷病手当金計算!$D$19&lt;C234),1,0)</f>
        <v>0</v>
      </c>
      <c r="H234" s="38">
        <f>IF(AND(傷病手当金計算!$D$7=4,傷病手当金計算!$D$19&gt;=B234,傷病手当金計算!$D$19&lt;C234),1,0)</f>
        <v>0</v>
      </c>
      <c r="I234" s="38">
        <f>IF(AND(傷病手当金計算!$D$7=5,傷病手当金計算!$D$19&gt;=B234,傷病手当金計算!$D$19&lt;C234),1,0)</f>
        <v>0</v>
      </c>
      <c r="J234" s="38">
        <f>IF(AND(傷病手当金計算!$D$7=6,傷病手当金計算!$D$19&gt;=B234,傷病手当金計算!$D$19&lt;C234),1,0)</f>
        <v>0</v>
      </c>
      <c r="K234" s="38">
        <f>IF(AND(傷病手当金計算!$D$7=7,傷病手当金計算!$D$19&gt;=B234,傷病手当金計算!$D$19&lt;C234),1,0)</f>
        <v>0</v>
      </c>
      <c r="L234" s="39"/>
      <c r="M234" s="10">
        <f>D234*源泉徴収税額表!D234</f>
        <v>0</v>
      </c>
      <c r="N234" s="10">
        <f>E234*源泉徴収税額表!E234</f>
        <v>0</v>
      </c>
      <c r="O234" s="10">
        <f>F234*源泉徴収税額表!F234</f>
        <v>0</v>
      </c>
      <c r="P234" s="10">
        <f>G234*源泉徴収税額表!G234</f>
        <v>0</v>
      </c>
      <c r="Q234" s="10">
        <f>H234*源泉徴収税額表!H234</f>
        <v>0</v>
      </c>
      <c r="R234" s="10">
        <f>I234*源泉徴収税額表!I234</f>
        <v>0</v>
      </c>
      <c r="S234" s="10">
        <f>J234*源泉徴収税額表!J234</f>
        <v>0</v>
      </c>
      <c r="T234" s="10">
        <f>K234*源泉徴収税額表!K234</f>
        <v>0</v>
      </c>
    </row>
    <row r="235" spans="1:20" s="10" customFormat="1">
      <c r="A235" s="36">
        <v>189</v>
      </c>
      <c r="B235" s="37">
        <v>569000</v>
      </c>
      <c r="C235" s="38">
        <v>572000</v>
      </c>
      <c r="D235" s="38">
        <f>IF(AND(傷病手当金計算!$D$7=0,傷病手当金計算!$D$19&gt;=B235,傷病手当金計算!$D$19&lt;C235),1,0)</f>
        <v>0</v>
      </c>
      <c r="E235" s="38">
        <f>IF(AND(傷病手当金計算!$D$7=1,傷病手当金計算!$D$19&gt;=B235,傷病手当金計算!$D$19&lt;C235),1,0)</f>
        <v>0</v>
      </c>
      <c r="F235" s="38">
        <f>IF(AND(傷病手当金計算!$D$7=2,傷病手当金計算!$D$19&gt;=B235,傷病手当金計算!$D$19&lt;C235),1,0)</f>
        <v>0</v>
      </c>
      <c r="G235" s="38">
        <f>IF(AND(傷病手当金計算!$D$7=3,傷病手当金計算!$D$19&gt;=B235,傷病手当金計算!$D$19&lt;C235),1,0)</f>
        <v>0</v>
      </c>
      <c r="H235" s="38">
        <f>IF(AND(傷病手当金計算!$D$7=4,傷病手当金計算!$D$19&gt;=B235,傷病手当金計算!$D$19&lt;C235),1,0)</f>
        <v>0</v>
      </c>
      <c r="I235" s="38">
        <f>IF(AND(傷病手当金計算!$D$7=5,傷病手当金計算!$D$19&gt;=B235,傷病手当金計算!$D$19&lt;C235),1,0)</f>
        <v>0</v>
      </c>
      <c r="J235" s="38">
        <f>IF(AND(傷病手当金計算!$D$7=6,傷病手当金計算!$D$19&gt;=B235,傷病手当金計算!$D$19&lt;C235),1,0)</f>
        <v>0</v>
      </c>
      <c r="K235" s="38">
        <f>IF(AND(傷病手当金計算!$D$7=7,傷病手当金計算!$D$19&gt;=B235,傷病手当金計算!$D$19&lt;C235),1,0)</f>
        <v>0</v>
      </c>
      <c r="L235" s="39"/>
      <c r="M235" s="10">
        <f>D235*源泉徴収税額表!D235</f>
        <v>0</v>
      </c>
      <c r="N235" s="10">
        <f>E235*源泉徴収税額表!E235</f>
        <v>0</v>
      </c>
      <c r="O235" s="10">
        <f>F235*源泉徴収税額表!F235</f>
        <v>0</v>
      </c>
      <c r="P235" s="10">
        <f>G235*源泉徴収税額表!G235</f>
        <v>0</v>
      </c>
      <c r="Q235" s="10">
        <f>H235*源泉徴収税額表!H235</f>
        <v>0</v>
      </c>
      <c r="R235" s="10">
        <f>I235*源泉徴収税額表!I235</f>
        <v>0</v>
      </c>
      <c r="S235" s="10">
        <f>J235*源泉徴収税額表!J235</f>
        <v>0</v>
      </c>
      <c r="T235" s="10">
        <f>K235*源泉徴収税額表!K235</f>
        <v>0</v>
      </c>
    </row>
    <row r="236" spans="1:20" s="10" customFormat="1">
      <c r="A236" s="36">
        <v>190</v>
      </c>
      <c r="B236" s="37">
        <v>572000</v>
      </c>
      <c r="C236" s="38">
        <v>575000</v>
      </c>
      <c r="D236" s="38">
        <f>IF(AND(傷病手当金計算!$D$7=0,傷病手当金計算!$D$19&gt;=B236,傷病手当金計算!$D$19&lt;C236),1,0)</f>
        <v>0</v>
      </c>
      <c r="E236" s="38">
        <f>IF(AND(傷病手当金計算!$D$7=1,傷病手当金計算!$D$19&gt;=B236,傷病手当金計算!$D$19&lt;C236),1,0)</f>
        <v>0</v>
      </c>
      <c r="F236" s="38">
        <f>IF(AND(傷病手当金計算!$D$7=2,傷病手当金計算!$D$19&gt;=B236,傷病手当金計算!$D$19&lt;C236),1,0)</f>
        <v>0</v>
      </c>
      <c r="G236" s="38">
        <f>IF(AND(傷病手当金計算!$D$7=3,傷病手当金計算!$D$19&gt;=B236,傷病手当金計算!$D$19&lt;C236),1,0)</f>
        <v>0</v>
      </c>
      <c r="H236" s="38">
        <f>IF(AND(傷病手当金計算!$D$7=4,傷病手当金計算!$D$19&gt;=B236,傷病手当金計算!$D$19&lt;C236),1,0)</f>
        <v>0</v>
      </c>
      <c r="I236" s="38">
        <f>IF(AND(傷病手当金計算!$D$7=5,傷病手当金計算!$D$19&gt;=B236,傷病手当金計算!$D$19&lt;C236),1,0)</f>
        <v>0</v>
      </c>
      <c r="J236" s="38">
        <f>IF(AND(傷病手当金計算!$D$7=6,傷病手当金計算!$D$19&gt;=B236,傷病手当金計算!$D$19&lt;C236),1,0)</f>
        <v>0</v>
      </c>
      <c r="K236" s="38">
        <f>IF(AND(傷病手当金計算!$D$7=7,傷病手当金計算!$D$19&gt;=B236,傷病手当金計算!$D$19&lt;C236),1,0)</f>
        <v>0</v>
      </c>
      <c r="L236" s="39"/>
      <c r="M236" s="10">
        <f>D236*源泉徴収税額表!D236</f>
        <v>0</v>
      </c>
      <c r="N236" s="10">
        <f>E236*源泉徴収税額表!E236</f>
        <v>0</v>
      </c>
      <c r="O236" s="10">
        <f>F236*源泉徴収税額表!F236</f>
        <v>0</v>
      </c>
      <c r="P236" s="10">
        <f>G236*源泉徴収税額表!G236</f>
        <v>0</v>
      </c>
      <c r="Q236" s="10">
        <f>H236*源泉徴収税額表!H236</f>
        <v>0</v>
      </c>
      <c r="R236" s="10">
        <f>I236*源泉徴収税額表!I236</f>
        <v>0</v>
      </c>
      <c r="S236" s="10">
        <f>J236*源泉徴収税額表!J236</f>
        <v>0</v>
      </c>
      <c r="T236" s="10">
        <f>K236*源泉徴収税額表!K236</f>
        <v>0</v>
      </c>
    </row>
    <row r="237" spans="1:20" s="10" customFormat="1">
      <c r="A237" s="36"/>
      <c r="B237" s="37"/>
      <c r="C237" s="38"/>
      <c r="D237" s="38"/>
      <c r="E237" s="38"/>
      <c r="F237" s="38"/>
      <c r="G237" s="38"/>
      <c r="H237" s="38"/>
      <c r="I237" s="38"/>
      <c r="J237" s="38"/>
      <c r="K237" s="38"/>
      <c r="L237" s="39"/>
    </row>
    <row r="238" spans="1:20" s="10" customFormat="1">
      <c r="A238" s="36">
        <v>191</v>
      </c>
      <c r="B238" s="37">
        <v>575000</v>
      </c>
      <c r="C238" s="38">
        <v>578000</v>
      </c>
      <c r="D238" s="38">
        <f>IF(AND(傷病手当金計算!$D$7=0,傷病手当金計算!$D$19&gt;=B238,傷病手当金計算!$D$19&lt;C238),1,0)</f>
        <v>0</v>
      </c>
      <c r="E238" s="38">
        <f>IF(AND(傷病手当金計算!$D$7=1,傷病手当金計算!$D$19&gt;=B238,傷病手当金計算!$D$19&lt;C238),1,0)</f>
        <v>0</v>
      </c>
      <c r="F238" s="38">
        <f>IF(AND(傷病手当金計算!$D$7=2,傷病手当金計算!$D$19&gt;=B238,傷病手当金計算!$D$19&lt;C238),1,0)</f>
        <v>0</v>
      </c>
      <c r="G238" s="38">
        <f>IF(AND(傷病手当金計算!$D$7=3,傷病手当金計算!$D$19&gt;=B238,傷病手当金計算!$D$19&lt;C238),1,0)</f>
        <v>0</v>
      </c>
      <c r="H238" s="38">
        <f>IF(AND(傷病手当金計算!$D$7=4,傷病手当金計算!$D$19&gt;=B238,傷病手当金計算!$D$19&lt;C238),1,0)</f>
        <v>0</v>
      </c>
      <c r="I238" s="38">
        <f>IF(AND(傷病手当金計算!$D$7=5,傷病手当金計算!$D$19&gt;=B238,傷病手当金計算!$D$19&lt;C238),1,0)</f>
        <v>0</v>
      </c>
      <c r="J238" s="38">
        <f>IF(AND(傷病手当金計算!$D$7=6,傷病手当金計算!$D$19&gt;=B238,傷病手当金計算!$D$19&lt;C238),1,0)</f>
        <v>0</v>
      </c>
      <c r="K238" s="38">
        <f>IF(AND(傷病手当金計算!$D$7=7,傷病手当金計算!$D$19&gt;=B238,傷病手当金計算!$D$19&lt;C238),1,0)</f>
        <v>0</v>
      </c>
      <c r="L238" s="39"/>
      <c r="M238" s="10">
        <f>D238*源泉徴収税額表!D238</f>
        <v>0</v>
      </c>
      <c r="N238" s="10">
        <f>E238*源泉徴収税額表!E238</f>
        <v>0</v>
      </c>
      <c r="O238" s="10">
        <f>F238*源泉徴収税額表!F238</f>
        <v>0</v>
      </c>
      <c r="P238" s="10">
        <f>G238*源泉徴収税額表!G238</f>
        <v>0</v>
      </c>
      <c r="Q238" s="10">
        <f>H238*源泉徴収税額表!H238</f>
        <v>0</v>
      </c>
      <c r="R238" s="10">
        <f>I238*源泉徴収税額表!I238</f>
        <v>0</v>
      </c>
      <c r="S238" s="10">
        <f>J238*源泉徴収税額表!J238</f>
        <v>0</v>
      </c>
      <c r="T238" s="10">
        <f>K238*源泉徴収税額表!K238</f>
        <v>0</v>
      </c>
    </row>
    <row r="239" spans="1:20" s="10" customFormat="1">
      <c r="A239" s="36">
        <v>192</v>
      </c>
      <c r="B239" s="37">
        <v>578000</v>
      </c>
      <c r="C239" s="38">
        <v>581000</v>
      </c>
      <c r="D239" s="38">
        <f>IF(AND(傷病手当金計算!$D$7=0,傷病手当金計算!$D$19&gt;=B239,傷病手当金計算!$D$19&lt;C239),1,0)</f>
        <v>0</v>
      </c>
      <c r="E239" s="38">
        <f>IF(AND(傷病手当金計算!$D$7=1,傷病手当金計算!$D$19&gt;=B239,傷病手当金計算!$D$19&lt;C239),1,0)</f>
        <v>0</v>
      </c>
      <c r="F239" s="38">
        <f>IF(AND(傷病手当金計算!$D$7=2,傷病手当金計算!$D$19&gt;=B239,傷病手当金計算!$D$19&lt;C239),1,0)</f>
        <v>0</v>
      </c>
      <c r="G239" s="38">
        <f>IF(AND(傷病手当金計算!$D$7=3,傷病手当金計算!$D$19&gt;=B239,傷病手当金計算!$D$19&lt;C239),1,0)</f>
        <v>0</v>
      </c>
      <c r="H239" s="38">
        <f>IF(AND(傷病手当金計算!$D$7=4,傷病手当金計算!$D$19&gt;=B239,傷病手当金計算!$D$19&lt;C239),1,0)</f>
        <v>0</v>
      </c>
      <c r="I239" s="38">
        <f>IF(AND(傷病手当金計算!$D$7=5,傷病手当金計算!$D$19&gt;=B239,傷病手当金計算!$D$19&lt;C239),1,0)</f>
        <v>0</v>
      </c>
      <c r="J239" s="38">
        <f>IF(AND(傷病手当金計算!$D$7=6,傷病手当金計算!$D$19&gt;=B239,傷病手当金計算!$D$19&lt;C239),1,0)</f>
        <v>0</v>
      </c>
      <c r="K239" s="38">
        <f>IF(AND(傷病手当金計算!$D$7=7,傷病手当金計算!$D$19&gt;=B239,傷病手当金計算!$D$19&lt;C239),1,0)</f>
        <v>0</v>
      </c>
      <c r="L239" s="39"/>
      <c r="M239" s="10">
        <f>D239*源泉徴収税額表!D239</f>
        <v>0</v>
      </c>
      <c r="N239" s="10">
        <f>E239*源泉徴収税額表!E239</f>
        <v>0</v>
      </c>
      <c r="O239" s="10">
        <f>F239*源泉徴収税額表!F239</f>
        <v>0</v>
      </c>
      <c r="P239" s="10">
        <f>G239*源泉徴収税額表!G239</f>
        <v>0</v>
      </c>
      <c r="Q239" s="10">
        <f>H239*源泉徴収税額表!H239</f>
        <v>0</v>
      </c>
      <c r="R239" s="10">
        <f>I239*源泉徴収税額表!I239</f>
        <v>0</v>
      </c>
      <c r="S239" s="10">
        <f>J239*源泉徴収税額表!J239</f>
        <v>0</v>
      </c>
      <c r="T239" s="10">
        <f>K239*源泉徴収税額表!K239</f>
        <v>0</v>
      </c>
    </row>
    <row r="240" spans="1:20" s="10" customFormat="1">
      <c r="A240" s="36">
        <v>193</v>
      </c>
      <c r="B240" s="37">
        <v>581000</v>
      </c>
      <c r="C240" s="38">
        <v>584000</v>
      </c>
      <c r="D240" s="38">
        <f>IF(AND(傷病手当金計算!$D$7=0,傷病手当金計算!$D$19&gt;=B240,傷病手当金計算!$D$19&lt;C240),1,0)</f>
        <v>0</v>
      </c>
      <c r="E240" s="38">
        <f>IF(AND(傷病手当金計算!$D$7=1,傷病手当金計算!$D$19&gt;=B240,傷病手当金計算!$D$19&lt;C240),1,0)</f>
        <v>0</v>
      </c>
      <c r="F240" s="38">
        <f>IF(AND(傷病手当金計算!$D$7=2,傷病手当金計算!$D$19&gt;=B240,傷病手当金計算!$D$19&lt;C240),1,0)</f>
        <v>0</v>
      </c>
      <c r="G240" s="38">
        <f>IF(AND(傷病手当金計算!$D$7=3,傷病手当金計算!$D$19&gt;=B240,傷病手当金計算!$D$19&lt;C240),1,0)</f>
        <v>0</v>
      </c>
      <c r="H240" s="38">
        <f>IF(AND(傷病手当金計算!$D$7=4,傷病手当金計算!$D$19&gt;=B240,傷病手当金計算!$D$19&lt;C240),1,0)</f>
        <v>0</v>
      </c>
      <c r="I240" s="38">
        <f>IF(AND(傷病手当金計算!$D$7=5,傷病手当金計算!$D$19&gt;=B240,傷病手当金計算!$D$19&lt;C240),1,0)</f>
        <v>0</v>
      </c>
      <c r="J240" s="38">
        <f>IF(AND(傷病手当金計算!$D$7=6,傷病手当金計算!$D$19&gt;=B240,傷病手当金計算!$D$19&lt;C240),1,0)</f>
        <v>0</v>
      </c>
      <c r="K240" s="38">
        <f>IF(AND(傷病手当金計算!$D$7=7,傷病手当金計算!$D$19&gt;=B240,傷病手当金計算!$D$19&lt;C240),1,0)</f>
        <v>0</v>
      </c>
      <c r="L240" s="39"/>
      <c r="M240" s="10">
        <f>D240*源泉徴収税額表!D240</f>
        <v>0</v>
      </c>
      <c r="N240" s="10">
        <f>E240*源泉徴収税額表!E240</f>
        <v>0</v>
      </c>
      <c r="O240" s="10">
        <f>F240*源泉徴収税額表!F240</f>
        <v>0</v>
      </c>
      <c r="P240" s="10">
        <f>G240*源泉徴収税額表!G240</f>
        <v>0</v>
      </c>
      <c r="Q240" s="10">
        <f>H240*源泉徴収税額表!H240</f>
        <v>0</v>
      </c>
      <c r="R240" s="10">
        <f>I240*源泉徴収税額表!I240</f>
        <v>0</v>
      </c>
      <c r="S240" s="10">
        <f>J240*源泉徴収税額表!J240</f>
        <v>0</v>
      </c>
      <c r="T240" s="10">
        <f>K240*源泉徴収税額表!K240</f>
        <v>0</v>
      </c>
    </row>
    <row r="241" spans="1:20" s="10" customFormat="1">
      <c r="A241" s="36">
        <v>194</v>
      </c>
      <c r="B241" s="37">
        <v>584000</v>
      </c>
      <c r="C241" s="38">
        <v>587000</v>
      </c>
      <c r="D241" s="38">
        <f>IF(AND(傷病手当金計算!$D$7=0,傷病手当金計算!$D$19&gt;=B241,傷病手当金計算!$D$19&lt;C241),1,0)</f>
        <v>0</v>
      </c>
      <c r="E241" s="38">
        <f>IF(AND(傷病手当金計算!$D$7=1,傷病手当金計算!$D$19&gt;=B241,傷病手当金計算!$D$19&lt;C241),1,0)</f>
        <v>0</v>
      </c>
      <c r="F241" s="38">
        <f>IF(AND(傷病手当金計算!$D$7=2,傷病手当金計算!$D$19&gt;=B241,傷病手当金計算!$D$19&lt;C241),1,0)</f>
        <v>0</v>
      </c>
      <c r="G241" s="38">
        <f>IF(AND(傷病手当金計算!$D$7=3,傷病手当金計算!$D$19&gt;=B241,傷病手当金計算!$D$19&lt;C241),1,0)</f>
        <v>0</v>
      </c>
      <c r="H241" s="38">
        <f>IF(AND(傷病手当金計算!$D$7=4,傷病手当金計算!$D$19&gt;=B241,傷病手当金計算!$D$19&lt;C241),1,0)</f>
        <v>0</v>
      </c>
      <c r="I241" s="38">
        <f>IF(AND(傷病手当金計算!$D$7=5,傷病手当金計算!$D$19&gt;=B241,傷病手当金計算!$D$19&lt;C241),1,0)</f>
        <v>0</v>
      </c>
      <c r="J241" s="38">
        <f>IF(AND(傷病手当金計算!$D$7=6,傷病手当金計算!$D$19&gt;=B241,傷病手当金計算!$D$19&lt;C241),1,0)</f>
        <v>0</v>
      </c>
      <c r="K241" s="38">
        <f>IF(AND(傷病手当金計算!$D$7=7,傷病手当金計算!$D$19&gt;=B241,傷病手当金計算!$D$19&lt;C241),1,0)</f>
        <v>0</v>
      </c>
      <c r="L241" s="39"/>
      <c r="M241" s="10">
        <f>D241*源泉徴収税額表!D241</f>
        <v>0</v>
      </c>
      <c r="N241" s="10">
        <f>E241*源泉徴収税額表!E241</f>
        <v>0</v>
      </c>
      <c r="O241" s="10">
        <f>F241*源泉徴収税額表!F241</f>
        <v>0</v>
      </c>
      <c r="P241" s="10">
        <f>G241*源泉徴収税額表!G241</f>
        <v>0</v>
      </c>
      <c r="Q241" s="10">
        <f>H241*源泉徴収税額表!H241</f>
        <v>0</v>
      </c>
      <c r="R241" s="10">
        <f>I241*源泉徴収税額表!I241</f>
        <v>0</v>
      </c>
      <c r="S241" s="10">
        <f>J241*源泉徴収税額表!J241</f>
        <v>0</v>
      </c>
      <c r="T241" s="10">
        <f>K241*源泉徴収税額表!K241</f>
        <v>0</v>
      </c>
    </row>
    <row r="242" spans="1:20" s="10" customFormat="1">
      <c r="A242" s="36">
        <v>195</v>
      </c>
      <c r="B242" s="37">
        <v>587000</v>
      </c>
      <c r="C242" s="38">
        <v>590000</v>
      </c>
      <c r="D242" s="38">
        <f>IF(AND(傷病手当金計算!$D$7=0,傷病手当金計算!$D$19&gt;=B242,傷病手当金計算!$D$19&lt;C242),1,0)</f>
        <v>0</v>
      </c>
      <c r="E242" s="38">
        <f>IF(AND(傷病手当金計算!$D$7=1,傷病手当金計算!$D$19&gt;=B242,傷病手当金計算!$D$19&lt;C242),1,0)</f>
        <v>0</v>
      </c>
      <c r="F242" s="38">
        <f>IF(AND(傷病手当金計算!$D$7=2,傷病手当金計算!$D$19&gt;=B242,傷病手当金計算!$D$19&lt;C242),1,0)</f>
        <v>0</v>
      </c>
      <c r="G242" s="38">
        <f>IF(AND(傷病手当金計算!$D$7=3,傷病手当金計算!$D$19&gt;=B242,傷病手当金計算!$D$19&lt;C242),1,0)</f>
        <v>0</v>
      </c>
      <c r="H242" s="38">
        <f>IF(AND(傷病手当金計算!$D$7=4,傷病手当金計算!$D$19&gt;=B242,傷病手当金計算!$D$19&lt;C242),1,0)</f>
        <v>0</v>
      </c>
      <c r="I242" s="38">
        <f>IF(AND(傷病手当金計算!$D$7=5,傷病手当金計算!$D$19&gt;=B242,傷病手当金計算!$D$19&lt;C242),1,0)</f>
        <v>0</v>
      </c>
      <c r="J242" s="38">
        <f>IF(AND(傷病手当金計算!$D$7=6,傷病手当金計算!$D$19&gt;=B242,傷病手当金計算!$D$19&lt;C242),1,0)</f>
        <v>0</v>
      </c>
      <c r="K242" s="38">
        <f>IF(AND(傷病手当金計算!$D$7=7,傷病手当金計算!$D$19&gt;=B242,傷病手当金計算!$D$19&lt;C242),1,0)</f>
        <v>0</v>
      </c>
      <c r="L242" s="39"/>
      <c r="M242" s="10">
        <f>D242*源泉徴収税額表!D242</f>
        <v>0</v>
      </c>
      <c r="N242" s="10">
        <f>E242*源泉徴収税額表!E242</f>
        <v>0</v>
      </c>
      <c r="O242" s="10">
        <f>F242*源泉徴収税額表!F242</f>
        <v>0</v>
      </c>
      <c r="P242" s="10">
        <f>G242*源泉徴収税額表!G242</f>
        <v>0</v>
      </c>
      <c r="Q242" s="10">
        <f>H242*源泉徴収税額表!H242</f>
        <v>0</v>
      </c>
      <c r="R242" s="10">
        <f>I242*源泉徴収税額表!I242</f>
        <v>0</v>
      </c>
      <c r="S242" s="10">
        <f>J242*源泉徴収税額表!J242</f>
        <v>0</v>
      </c>
      <c r="T242" s="10">
        <f>K242*源泉徴収税額表!K242</f>
        <v>0</v>
      </c>
    </row>
    <row r="243" spans="1:20" s="10" customFormat="1" ht="14.25" thickBot="1">
      <c r="A243" s="36"/>
      <c r="B243" s="40"/>
      <c r="C243" s="41"/>
      <c r="D243" s="41"/>
      <c r="E243" s="41"/>
      <c r="F243" s="41"/>
      <c r="G243" s="41"/>
      <c r="H243" s="41"/>
      <c r="I243" s="41"/>
      <c r="J243" s="41"/>
      <c r="K243" s="41"/>
      <c r="L243" s="42"/>
    </row>
    <row r="244" spans="1:20" s="10" customFormat="1">
      <c r="A244" s="36">
        <v>196</v>
      </c>
      <c r="B244" s="37">
        <v>590000</v>
      </c>
      <c r="C244" s="38">
        <v>593000</v>
      </c>
      <c r="D244" s="38">
        <f>IF(AND(傷病手当金計算!$D$7=0,傷病手当金計算!$D$19&gt;=B244,傷病手当金計算!$D$19&lt;C244),1,0)</f>
        <v>0</v>
      </c>
      <c r="E244" s="38">
        <f>IF(AND(傷病手当金計算!$D$7=1,傷病手当金計算!$D$19&gt;=B244,傷病手当金計算!$D$19&lt;C244),1,0)</f>
        <v>0</v>
      </c>
      <c r="F244" s="38">
        <f>IF(AND(傷病手当金計算!$D$7=2,傷病手当金計算!$D$19&gt;=B244,傷病手当金計算!$D$19&lt;C244),1,0)</f>
        <v>0</v>
      </c>
      <c r="G244" s="38">
        <f>IF(AND(傷病手当金計算!$D$7=3,傷病手当金計算!$D$19&gt;=B244,傷病手当金計算!$D$19&lt;C244),1,0)</f>
        <v>0</v>
      </c>
      <c r="H244" s="38">
        <f>IF(AND(傷病手当金計算!$D$7=4,傷病手当金計算!$D$19&gt;=B244,傷病手当金計算!$D$19&lt;C244),1,0)</f>
        <v>0</v>
      </c>
      <c r="I244" s="38">
        <f>IF(AND(傷病手当金計算!$D$7=5,傷病手当金計算!$D$19&gt;=B244,傷病手当金計算!$D$19&lt;C244),1,0)</f>
        <v>0</v>
      </c>
      <c r="J244" s="38">
        <f>IF(AND(傷病手当金計算!$D$7=6,傷病手当金計算!$D$19&gt;=B244,傷病手当金計算!$D$19&lt;C244),1,0)</f>
        <v>0</v>
      </c>
      <c r="K244" s="38">
        <f>IF(AND(傷病手当金計算!$D$7=7,傷病手当金計算!$D$19&gt;=B244,傷病手当金計算!$D$19&lt;C244),1,0)</f>
        <v>0</v>
      </c>
      <c r="L244" s="39"/>
      <c r="M244" s="10">
        <f>D244*源泉徴収税額表!D244</f>
        <v>0</v>
      </c>
      <c r="N244" s="10">
        <f>E244*源泉徴収税額表!E244</f>
        <v>0</v>
      </c>
      <c r="O244" s="10">
        <f>F244*源泉徴収税額表!F244</f>
        <v>0</v>
      </c>
      <c r="P244" s="10">
        <f>G244*源泉徴収税額表!G244</f>
        <v>0</v>
      </c>
      <c r="Q244" s="10">
        <f>H244*源泉徴収税額表!H244</f>
        <v>0</v>
      </c>
      <c r="R244" s="10">
        <f>I244*源泉徴収税額表!I244</f>
        <v>0</v>
      </c>
      <c r="S244" s="10">
        <f>J244*源泉徴収税額表!J244</f>
        <v>0</v>
      </c>
      <c r="T244" s="10">
        <f>K244*源泉徴収税額表!K244</f>
        <v>0</v>
      </c>
    </row>
    <row r="245" spans="1:20" s="10" customFormat="1">
      <c r="A245" s="36">
        <v>197</v>
      </c>
      <c r="B245" s="37">
        <v>593000</v>
      </c>
      <c r="C245" s="38">
        <v>596000</v>
      </c>
      <c r="D245" s="38">
        <f>IF(AND(傷病手当金計算!$D$7=0,傷病手当金計算!$D$19&gt;=B245,傷病手当金計算!$D$19&lt;C245),1,0)</f>
        <v>0</v>
      </c>
      <c r="E245" s="38">
        <f>IF(AND(傷病手当金計算!$D$7=1,傷病手当金計算!$D$19&gt;=B245,傷病手当金計算!$D$19&lt;C245),1,0)</f>
        <v>0</v>
      </c>
      <c r="F245" s="38">
        <f>IF(AND(傷病手当金計算!$D$7=2,傷病手当金計算!$D$19&gt;=B245,傷病手当金計算!$D$19&lt;C245),1,0)</f>
        <v>0</v>
      </c>
      <c r="G245" s="38">
        <f>IF(AND(傷病手当金計算!$D$7=3,傷病手当金計算!$D$19&gt;=B245,傷病手当金計算!$D$19&lt;C245),1,0)</f>
        <v>0</v>
      </c>
      <c r="H245" s="38">
        <f>IF(AND(傷病手当金計算!$D$7=4,傷病手当金計算!$D$19&gt;=B245,傷病手当金計算!$D$19&lt;C245),1,0)</f>
        <v>0</v>
      </c>
      <c r="I245" s="38">
        <f>IF(AND(傷病手当金計算!$D$7=5,傷病手当金計算!$D$19&gt;=B245,傷病手当金計算!$D$19&lt;C245),1,0)</f>
        <v>0</v>
      </c>
      <c r="J245" s="38">
        <f>IF(AND(傷病手当金計算!$D$7=6,傷病手当金計算!$D$19&gt;=B245,傷病手当金計算!$D$19&lt;C245),1,0)</f>
        <v>0</v>
      </c>
      <c r="K245" s="38">
        <f>IF(AND(傷病手当金計算!$D$7=7,傷病手当金計算!$D$19&gt;=B245,傷病手当金計算!$D$19&lt;C245),1,0)</f>
        <v>0</v>
      </c>
      <c r="L245" s="39"/>
      <c r="M245" s="10">
        <f>D245*源泉徴収税額表!D245</f>
        <v>0</v>
      </c>
      <c r="N245" s="10">
        <f>E245*源泉徴収税額表!E245</f>
        <v>0</v>
      </c>
      <c r="O245" s="10">
        <f>F245*源泉徴収税額表!F245</f>
        <v>0</v>
      </c>
      <c r="P245" s="10">
        <f>G245*源泉徴収税額表!G245</f>
        <v>0</v>
      </c>
      <c r="Q245" s="10">
        <f>H245*源泉徴収税額表!H245</f>
        <v>0</v>
      </c>
      <c r="R245" s="10">
        <f>I245*源泉徴収税額表!I245</f>
        <v>0</v>
      </c>
      <c r="S245" s="10">
        <f>J245*源泉徴収税額表!J245</f>
        <v>0</v>
      </c>
      <c r="T245" s="10">
        <f>K245*源泉徴収税額表!K245</f>
        <v>0</v>
      </c>
    </row>
    <row r="246" spans="1:20" s="10" customFormat="1">
      <c r="A246" s="36">
        <v>198</v>
      </c>
      <c r="B246" s="37">
        <v>596000</v>
      </c>
      <c r="C246" s="38">
        <v>599000</v>
      </c>
      <c r="D246" s="38">
        <f>IF(AND(傷病手当金計算!$D$7=0,傷病手当金計算!$D$19&gt;=B246,傷病手当金計算!$D$19&lt;C246),1,0)</f>
        <v>0</v>
      </c>
      <c r="E246" s="38">
        <f>IF(AND(傷病手当金計算!$D$7=1,傷病手当金計算!$D$19&gt;=B246,傷病手当金計算!$D$19&lt;C246),1,0)</f>
        <v>0</v>
      </c>
      <c r="F246" s="38">
        <f>IF(AND(傷病手当金計算!$D$7=2,傷病手当金計算!$D$19&gt;=B246,傷病手当金計算!$D$19&lt;C246),1,0)</f>
        <v>0</v>
      </c>
      <c r="G246" s="38">
        <f>IF(AND(傷病手当金計算!$D$7=3,傷病手当金計算!$D$19&gt;=B246,傷病手当金計算!$D$19&lt;C246),1,0)</f>
        <v>0</v>
      </c>
      <c r="H246" s="38">
        <f>IF(AND(傷病手当金計算!$D$7=4,傷病手当金計算!$D$19&gt;=B246,傷病手当金計算!$D$19&lt;C246),1,0)</f>
        <v>0</v>
      </c>
      <c r="I246" s="38">
        <f>IF(AND(傷病手当金計算!$D$7=5,傷病手当金計算!$D$19&gt;=B246,傷病手当金計算!$D$19&lt;C246),1,0)</f>
        <v>0</v>
      </c>
      <c r="J246" s="38">
        <f>IF(AND(傷病手当金計算!$D$7=6,傷病手当金計算!$D$19&gt;=B246,傷病手当金計算!$D$19&lt;C246),1,0)</f>
        <v>0</v>
      </c>
      <c r="K246" s="38">
        <f>IF(AND(傷病手当金計算!$D$7=7,傷病手当金計算!$D$19&gt;=B246,傷病手当金計算!$D$19&lt;C246),1,0)</f>
        <v>0</v>
      </c>
      <c r="L246" s="39"/>
      <c r="M246" s="10">
        <f>D246*源泉徴収税額表!D246</f>
        <v>0</v>
      </c>
      <c r="N246" s="10">
        <f>E246*源泉徴収税額表!E246</f>
        <v>0</v>
      </c>
      <c r="O246" s="10">
        <f>F246*源泉徴収税額表!F246</f>
        <v>0</v>
      </c>
      <c r="P246" s="10">
        <f>G246*源泉徴収税額表!G246</f>
        <v>0</v>
      </c>
      <c r="Q246" s="10">
        <f>H246*源泉徴収税額表!H246</f>
        <v>0</v>
      </c>
      <c r="R246" s="10">
        <f>I246*源泉徴収税額表!I246</f>
        <v>0</v>
      </c>
      <c r="S246" s="10">
        <f>J246*源泉徴収税額表!J246</f>
        <v>0</v>
      </c>
      <c r="T246" s="10">
        <f>K246*源泉徴収税額表!K246</f>
        <v>0</v>
      </c>
    </row>
    <row r="247" spans="1:20" s="10" customFormat="1">
      <c r="A247" s="36">
        <v>199</v>
      </c>
      <c r="B247" s="37">
        <v>599000</v>
      </c>
      <c r="C247" s="38">
        <v>602000</v>
      </c>
      <c r="D247" s="38">
        <f>IF(AND(傷病手当金計算!$D$7=0,傷病手当金計算!$D$19&gt;=B247,傷病手当金計算!$D$19&lt;C247),1,0)</f>
        <v>0</v>
      </c>
      <c r="E247" s="38">
        <f>IF(AND(傷病手当金計算!$D$7=1,傷病手当金計算!$D$19&gt;=B247,傷病手当金計算!$D$19&lt;C247),1,0)</f>
        <v>0</v>
      </c>
      <c r="F247" s="38">
        <f>IF(AND(傷病手当金計算!$D$7=2,傷病手当金計算!$D$19&gt;=B247,傷病手当金計算!$D$19&lt;C247),1,0)</f>
        <v>0</v>
      </c>
      <c r="G247" s="38">
        <f>IF(AND(傷病手当金計算!$D$7=3,傷病手当金計算!$D$19&gt;=B247,傷病手当金計算!$D$19&lt;C247),1,0)</f>
        <v>0</v>
      </c>
      <c r="H247" s="38">
        <f>IF(AND(傷病手当金計算!$D$7=4,傷病手当金計算!$D$19&gt;=B247,傷病手当金計算!$D$19&lt;C247),1,0)</f>
        <v>0</v>
      </c>
      <c r="I247" s="38">
        <f>IF(AND(傷病手当金計算!$D$7=5,傷病手当金計算!$D$19&gt;=B247,傷病手当金計算!$D$19&lt;C247),1,0)</f>
        <v>0</v>
      </c>
      <c r="J247" s="38">
        <f>IF(AND(傷病手当金計算!$D$7=6,傷病手当金計算!$D$19&gt;=B247,傷病手当金計算!$D$19&lt;C247),1,0)</f>
        <v>0</v>
      </c>
      <c r="K247" s="38">
        <f>IF(AND(傷病手当金計算!$D$7=7,傷病手当金計算!$D$19&gt;=B247,傷病手当金計算!$D$19&lt;C247),1,0)</f>
        <v>0</v>
      </c>
      <c r="L247" s="39"/>
      <c r="M247" s="10">
        <f>D247*源泉徴収税額表!D247</f>
        <v>0</v>
      </c>
      <c r="N247" s="10">
        <f>E247*源泉徴収税額表!E247</f>
        <v>0</v>
      </c>
      <c r="O247" s="10">
        <f>F247*源泉徴収税額表!F247</f>
        <v>0</v>
      </c>
      <c r="P247" s="10">
        <f>G247*源泉徴収税額表!G247</f>
        <v>0</v>
      </c>
      <c r="Q247" s="10">
        <f>H247*源泉徴収税額表!H247</f>
        <v>0</v>
      </c>
      <c r="R247" s="10">
        <f>I247*源泉徴収税額表!I247</f>
        <v>0</v>
      </c>
      <c r="S247" s="10">
        <f>J247*源泉徴収税額表!J247</f>
        <v>0</v>
      </c>
      <c r="T247" s="10">
        <f>K247*源泉徴収税額表!K247</f>
        <v>0</v>
      </c>
    </row>
    <row r="248" spans="1:20" s="10" customFormat="1">
      <c r="A248" s="36">
        <v>200</v>
      </c>
      <c r="B248" s="37">
        <v>602000</v>
      </c>
      <c r="C248" s="38">
        <v>605000</v>
      </c>
      <c r="D248" s="38">
        <f>IF(AND(傷病手当金計算!$D$7=0,傷病手当金計算!$D$19&gt;=B248,傷病手当金計算!$D$19&lt;C248),1,0)</f>
        <v>0</v>
      </c>
      <c r="E248" s="38">
        <f>IF(AND(傷病手当金計算!$D$7=1,傷病手当金計算!$D$19&gt;=B248,傷病手当金計算!$D$19&lt;C248),1,0)</f>
        <v>0</v>
      </c>
      <c r="F248" s="38">
        <f>IF(AND(傷病手当金計算!$D$7=2,傷病手当金計算!$D$19&gt;=B248,傷病手当金計算!$D$19&lt;C248),1,0)</f>
        <v>0</v>
      </c>
      <c r="G248" s="38">
        <f>IF(AND(傷病手当金計算!$D$7=3,傷病手当金計算!$D$19&gt;=B248,傷病手当金計算!$D$19&lt;C248),1,0)</f>
        <v>0</v>
      </c>
      <c r="H248" s="38">
        <f>IF(AND(傷病手当金計算!$D$7=4,傷病手当金計算!$D$19&gt;=B248,傷病手当金計算!$D$19&lt;C248),1,0)</f>
        <v>0</v>
      </c>
      <c r="I248" s="38">
        <f>IF(AND(傷病手当金計算!$D$7=5,傷病手当金計算!$D$19&gt;=B248,傷病手当金計算!$D$19&lt;C248),1,0)</f>
        <v>0</v>
      </c>
      <c r="J248" s="38">
        <f>IF(AND(傷病手当金計算!$D$7=6,傷病手当金計算!$D$19&gt;=B248,傷病手当金計算!$D$19&lt;C248),1,0)</f>
        <v>0</v>
      </c>
      <c r="K248" s="38">
        <f>IF(AND(傷病手当金計算!$D$7=7,傷病手当金計算!$D$19&gt;=B248,傷病手当金計算!$D$19&lt;C248),1,0)</f>
        <v>0</v>
      </c>
      <c r="L248" s="39"/>
      <c r="M248" s="10">
        <f>D248*源泉徴収税額表!D248</f>
        <v>0</v>
      </c>
      <c r="N248" s="10">
        <f>E248*源泉徴収税額表!E248</f>
        <v>0</v>
      </c>
      <c r="O248" s="10">
        <f>F248*源泉徴収税額表!F248</f>
        <v>0</v>
      </c>
      <c r="P248" s="10">
        <f>G248*源泉徴収税額表!G248</f>
        <v>0</v>
      </c>
      <c r="Q248" s="10">
        <f>H248*源泉徴収税額表!H248</f>
        <v>0</v>
      </c>
      <c r="R248" s="10">
        <f>I248*源泉徴収税額表!I248</f>
        <v>0</v>
      </c>
      <c r="S248" s="10">
        <f>J248*源泉徴収税額表!J248</f>
        <v>0</v>
      </c>
      <c r="T248" s="10">
        <f>K248*源泉徴収税額表!K248</f>
        <v>0</v>
      </c>
    </row>
    <row r="249" spans="1:20" s="10" customFormat="1">
      <c r="A249" s="36"/>
      <c r="B249" s="37"/>
      <c r="C249" s="38"/>
      <c r="D249" s="38"/>
      <c r="E249" s="38"/>
      <c r="F249" s="38"/>
      <c r="G249" s="38"/>
      <c r="H249" s="38"/>
      <c r="I249" s="38"/>
      <c r="J249" s="38"/>
      <c r="K249" s="38"/>
      <c r="L249" s="39"/>
    </row>
    <row r="250" spans="1:20" s="10" customFormat="1">
      <c r="A250" s="36">
        <v>201</v>
      </c>
      <c r="B250" s="37">
        <v>605000</v>
      </c>
      <c r="C250" s="38">
        <v>608000</v>
      </c>
      <c r="D250" s="38">
        <f>IF(AND(傷病手当金計算!$D$7=0,傷病手当金計算!$D$19&gt;=B250,傷病手当金計算!$D$19&lt;C250),1,0)</f>
        <v>0</v>
      </c>
      <c r="E250" s="38">
        <f>IF(AND(傷病手当金計算!$D$7=1,傷病手当金計算!$D$19&gt;=B250,傷病手当金計算!$D$19&lt;C250),1,0)</f>
        <v>0</v>
      </c>
      <c r="F250" s="38">
        <f>IF(AND(傷病手当金計算!$D$7=2,傷病手当金計算!$D$19&gt;=B250,傷病手当金計算!$D$19&lt;C250),1,0)</f>
        <v>0</v>
      </c>
      <c r="G250" s="38">
        <f>IF(AND(傷病手当金計算!$D$7=3,傷病手当金計算!$D$19&gt;=B250,傷病手当金計算!$D$19&lt;C250),1,0)</f>
        <v>0</v>
      </c>
      <c r="H250" s="38">
        <f>IF(AND(傷病手当金計算!$D$7=4,傷病手当金計算!$D$19&gt;=B250,傷病手当金計算!$D$19&lt;C250),1,0)</f>
        <v>0</v>
      </c>
      <c r="I250" s="38">
        <f>IF(AND(傷病手当金計算!$D$7=5,傷病手当金計算!$D$19&gt;=B250,傷病手当金計算!$D$19&lt;C250),1,0)</f>
        <v>0</v>
      </c>
      <c r="J250" s="38">
        <f>IF(AND(傷病手当金計算!$D$7=6,傷病手当金計算!$D$19&gt;=B250,傷病手当金計算!$D$19&lt;C250),1,0)</f>
        <v>0</v>
      </c>
      <c r="K250" s="38">
        <f>IF(AND(傷病手当金計算!$D$7=7,傷病手当金計算!$D$19&gt;=B250,傷病手当金計算!$D$19&lt;C250),1,0)</f>
        <v>0</v>
      </c>
      <c r="L250" s="39"/>
      <c r="M250" s="10">
        <f>D250*源泉徴収税額表!D250</f>
        <v>0</v>
      </c>
      <c r="N250" s="10">
        <f>E250*源泉徴収税額表!E250</f>
        <v>0</v>
      </c>
      <c r="O250" s="10">
        <f>F250*源泉徴収税額表!F250</f>
        <v>0</v>
      </c>
      <c r="P250" s="10">
        <f>G250*源泉徴収税額表!G250</f>
        <v>0</v>
      </c>
      <c r="Q250" s="10">
        <f>H250*源泉徴収税額表!H250</f>
        <v>0</v>
      </c>
      <c r="R250" s="10">
        <f>I250*源泉徴収税額表!I250</f>
        <v>0</v>
      </c>
      <c r="S250" s="10">
        <f>J250*源泉徴収税額表!J250</f>
        <v>0</v>
      </c>
      <c r="T250" s="10">
        <f>K250*源泉徴収税額表!K250</f>
        <v>0</v>
      </c>
    </row>
    <row r="251" spans="1:20" s="10" customFormat="1">
      <c r="A251" s="36">
        <v>202</v>
      </c>
      <c r="B251" s="37">
        <v>608000</v>
      </c>
      <c r="C251" s="38">
        <v>611000</v>
      </c>
      <c r="D251" s="38">
        <f>IF(AND(傷病手当金計算!$D$7=0,傷病手当金計算!$D$19&gt;=B251,傷病手当金計算!$D$19&lt;C251),1,0)</f>
        <v>0</v>
      </c>
      <c r="E251" s="38">
        <f>IF(AND(傷病手当金計算!$D$7=1,傷病手当金計算!$D$19&gt;=B251,傷病手当金計算!$D$19&lt;C251),1,0)</f>
        <v>0</v>
      </c>
      <c r="F251" s="38">
        <f>IF(AND(傷病手当金計算!$D$7=2,傷病手当金計算!$D$19&gt;=B251,傷病手当金計算!$D$19&lt;C251),1,0)</f>
        <v>0</v>
      </c>
      <c r="G251" s="38">
        <f>IF(AND(傷病手当金計算!$D$7=3,傷病手当金計算!$D$19&gt;=B251,傷病手当金計算!$D$19&lt;C251),1,0)</f>
        <v>0</v>
      </c>
      <c r="H251" s="38">
        <f>IF(AND(傷病手当金計算!$D$7=4,傷病手当金計算!$D$19&gt;=B251,傷病手当金計算!$D$19&lt;C251),1,0)</f>
        <v>0</v>
      </c>
      <c r="I251" s="38">
        <f>IF(AND(傷病手当金計算!$D$7=5,傷病手当金計算!$D$19&gt;=B251,傷病手当金計算!$D$19&lt;C251),1,0)</f>
        <v>0</v>
      </c>
      <c r="J251" s="38">
        <f>IF(AND(傷病手当金計算!$D$7=6,傷病手当金計算!$D$19&gt;=B251,傷病手当金計算!$D$19&lt;C251),1,0)</f>
        <v>0</v>
      </c>
      <c r="K251" s="38">
        <f>IF(AND(傷病手当金計算!$D$7=7,傷病手当金計算!$D$19&gt;=B251,傷病手当金計算!$D$19&lt;C251),1,0)</f>
        <v>0</v>
      </c>
      <c r="L251" s="39"/>
      <c r="M251" s="10">
        <f>D251*源泉徴収税額表!D251</f>
        <v>0</v>
      </c>
      <c r="N251" s="10">
        <f>E251*源泉徴収税額表!E251</f>
        <v>0</v>
      </c>
      <c r="O251" s="10">
        <f>F251*源泉徴収税額表!F251</f>
        <v>0</v>
      </c>
      <c r="P251" s="10">
        <f>G251*源泉徴収税額表!G251</f>
        <v>0</v>
      </c>
      <c r="Q251" s="10">
        <f>H251*源泉徴収税額表!H251</f>
        <v>0</v>
      </c>
      <c r="R251" s="10">
        <f>I251*源泉徴収税額表!I251</f>
        <v>0</v>
      </c>
      <c r="S251" s="10">
        <f>J251*源泉徴収税額表!J251</f>
        <v>0</v>
      </c>
      <c r="T251" s="10">
        <f>K251*源泉徴収税額表!K251</f>
        <v>0</v>
      </c>
    </row>
    <row r="252" spans="1:20" s="10" customFormat="1">
      <c r="A252" s="36">
        <v>203</v>
      </c>
      <c r="B252" s="37">
        <v>611000</v>
      </c>
      <c r="C252" s="38">
        <v>614000</v>
      </c>
      <c r="D252" s="38">
        <f>IF(AND(傷病手当金計算!$D$7=0,傷病手当金計算!$D$19&gt;=B252,傷病手当金計算!$D$19&lt;C252),1,0)</f>
        <v>0</v>
      </c>
      <c r="E252" s="38">
        <f>IF(AND(傷病手当金計算!$D$7=1,傷病手当金計算!$D$19&gt;=B252,傷病手当金計算!$D$19&lt;C252),1,0)</f>
        <v>0</v>
      </c>
      <c r="F252" s="38">
        <f>IF(AND(傷病手当金計算!$D$7=2,傷病手当金計算!$D$19&gt;=B252,傷病手当金計算!$D$19&lt;C252),1,0)</f>
        <v>0</v>
      </c>
      <c r="G252" s="38">
        <f>IF(AND(傷病手当金計算!$D$7=3,傷病手当金計算!$D$19&gt;=B252,傷病手当金計算!$D$19&lt;C252),1,0)</f>
        <v>0</v>
      </c>
      <c r="H252" s="38">
        <f>IF(AND(傷病手当金計算!$D$7=4,傷病手当金計算!$D$19&gt;=B252,傷病手当金計算!$D$19&lt;C252),1,0)</f>
        <v>0</v>
      </c>
      <c r="I252" s="38">
        <f>IF(AND(傷病手当金計算!$D$7=5,傷病手当金計算!$D$19&gt;=B252,傷病手当金計算!$D$19&lt;C252),1,0)</f>
        <v>0</v>
      </c>
      <c r="J252" s="38">
        <f>IF(AND(傷病手当金計算!$D$7=6,傷病手当金計算!$D$19&gt;=B252,傷病手当金計算!$D$19&lt;C252),1,0)</f>
        <v>0</v>
      </c>
      <c r="K252" s="38">
        <f>IF(AND(傷病手当金計算!$D$7=7,傷病手当金計算!$D$19&gt;=B252,傷病手当金計算!$D$19&lt;C252),1,0)</f>
        <v>0</v>
      </c>
      <c r="L252" s="39"/>
      <c r="M252" s="10">
        <f>D252*源泉徴収税額表!D252</f>
        <v>0</v>
      </c>
      <c r="N252" s="10">
        <f>E252*源泉徴収税額表!E252</f>
        <v>0</v>
      </c>
      <c r="O252" s="10">
        <f>F252*源泉徴収税額表!F252</f>
        <v>0</v>
      </c>
      <c r="P252" s="10">
        <f>G252*源泉徴収税額表!G252</f>
        <v>0</v>
      </c>
      <c r="Q252" s="10">
        <f>H252*源泉徴収税額表!H252</f>
        <v>0</v>
      </c>
      <c r="R252" s="10">
        <f>I252*源泉徴収税額表!I252</f>
        <v>0</v>
      </c>
      <c r="S252" s="10">
        <f>J252*源泉徴収税額表!J252</f>
        <v>0</v>
      </c>
      <c r="T252" s="10">
        <f>K252*源泉徴収税額表!K252</f>
        <v>0</v>
      </c>
    </row>
    <row r="253" spans="1:20" s="10" customFormat="1">
      <c r="A253" s="36">
        <v>204</v>
      </c>
      <c r="B253" s="37">
        <v>614000</v>
      </c>
      <c r="C253" s="38">
        <v>617000</v>
      </c>
      <c r="D253" s="38">
        <f>IF(AND(傷病手当金計算!$D$7=0,傷病手当金計算!$D$19&gt;=B253,傷病手当金計算!$D$19&lt;C253),1,0)</f>
        <v>0</v>
      </c>
      <c r="E253" s="38">
        <f>IF(AND(傷病手当金計算!$D$7=1,傷病手当金計算!$D$19&gt;=B253,傷病手当金計算!$D$19&lt;C253),1,0)</f>
        <v>0</v>
      </c>
      <c r="F253" s="38">
        <f>IF(AND(傷病手当金計算!$D$7=2,傷病手当金計算!$D$19&gt;=B253,傷病手当金計算!$D$19&lt;C253),1,0)</f>
        <v>0</v>
      </c>
      <c r="G253" s="38">
        <f>IF(AND(傷病手当金計算!$D$7=3,傷病手当金計算!$D$19&gt;=B253,傷病手当金計算!$D$19&lt;C253),1,0)</f>
        <v>0</v>
      </c>
      <c r="H253" s="38">
        <f>IF(AND(傷病手当金計算!$D$7=4,傷病手当金計算!$D$19&gt;=B253,傷病手当金計算!$D$19&lt;C253),1,0)</f>
        <v>0</v>
      </c>
      <c r="I253" s="38">
        <f>IF(AND(傷病手当金計算!$D$7=5,傷病手当金計算!$D$19&gt;=B253,傷病手当金計算!$D$19&lt;C253),1,0)</f>
        <v>0</v>
      </c>
      <c r="J253" s="38">
        <f>IF(AND(傷病手当金計算!$D$7=6,傷病手当金計算!$D$19&gt;=B253,傷病手当金計算!$D$19&lt;C253),1,0)</f>
        <v>0</v>
      </c>
      <c r="K253" s="38">
        <f>IF(AND(傷病手当金計算!$D$7=7,傷病手当金計算!$D$19&gt;=B253,傷病手当金計算!$D$19&lt;C253),1,0)</f>
        <v>0</v>
      </c>
      <c r="L253" s="39"/>
      <c r="M253" s="10">
        <f>D253*源泉徴収税額表!D253</f>
        <v>0</v>
      </c>
      <c r="N253" s="10">
        <f>E253*源泉徴収税額表!E253</f>
        <v>0</v>
      </c>
      <c r="O253" s="10">
        <f>F253*源泉徴収税額表!F253</f>
        <v>0</v>
      </c>
      <c r="P253" s="10">
        <f>G253*源泉徴収税額表!G253</f>
        <v>0</v>
      </c>
      <c r="Q253" s="10">
        <f>H253*源泉徴収税額表!H253</f>
        <v>0</v>
      </c>
      <c r="R253" s="10">
        <f>I253*源泉徴収税額表!I253</f>
        <v>0</v>
      </c>
      <c r="S253" s="10">
        <f>J253*源泉徴収税額表!J253</f>
        <v>0</v>
      </c>
      <c r="T253" s="10">
        <f>K253*源泉徴収税額表!K253</f>
        <v>0</v>
      </c>
    </row>
    <row r="254" spans="1:20" s="10" customFormat="1">
      <c r="A254" s="36">
        <v>205</v>
      </c>
      <c r="B254" s="37">
        <v>617000</v>
      </c>
      <c r="C254" s="38">
        <v>620000</v>
      </c>
      <c r="D254" s="38">
        <f>IF(AND(傷病手当金計算!$D$7=0,傷病手当金計算!$D$19&gt;=B254,傷病手当金計算!$D$19&lt;C254),1,0)</f>
        <v>0</v>
      </c>
      <c r="E254" s="38">
        <f>IF(AND(傷病手当金計算!$D$7=1,傷病手当金計算!$D$19&gt;=B254,傷病手当金計算!$D$19&lt;C254),1,0)</f>
        <v>0</v>
      </c>
      <c r="F254" s="38">
        <f>IF(AND(傷病手当金計算!$D$7=2,傷病手当金計算!$D$19&gt;=B254,傷病手当金計算!$D$19&lt;C254),1,0)</f>
        <v>0</v>
      </c>
      <c r="G254" s="38">
        <f>IF(AND(傷病手当金計算!$D$7=3,傷病手当金計算!$D$19&gt;=B254,傷病手当金計算!$D$19&lt;C254),1,0)</f>
        <v>0</v>
      </c>
      <c r="H254" s="38">
        <f>IF(AND(傷病手当金計算!$D$7=4,傷病手当金計算!$D$19&gt;=B254,傷病手当金計算!$D$19&lt;C254),1,0)</f>
        <v>0</v>
      </c>
      <c r="I254" s="38">
        <f>IF(AND(傷病手当金計算!$D$7=5,傷病手当金計算!$D$19&gt;=B254,傷病手当金計算!$D$19&lt;C254),1,0)</f>
        <v>0</v>
      </c>
      <c r="J254" s="38">
        <f>IF(AND(傷病手当金計算!$D$7=6,傷病手当金計算!$D$19&gt;=B254,傷病手当金計算!$D$19&lt;C254),1,0)</f>
        <v>0</v>
      </c>
      <c r="K254" s="38">
        <f>IF(AND(傷病手当金計算!$D$7=7,傷病手当金計算!$D$19&gt;=B254,傷病手当金計算!$D$19&lt;C254),1,0)</f>
        <v>0</v>
      </c>
      <c r="L254" s="39"/>
      <c r="M254" s="10">
        <f>D254*源泉徴収税額表!D254</f>
        <v>0</v>
      </c>
      <c r="N254" s="10">
        <f>E254*源泉徴収税額表!E254</f>
        <v>0</v>
      </c>
      <c r="O254" s="10">
        <f>F254*源泉徴収税額表!F254</f>
        <v>0</v>
      </c>
      <c r="P254" s="10">
        <f>G254*源泉徴収税額表!G254</f>
        <v>0</v>
      </c>
      <c r="Q254" s="10">
        <f>H254*源泉徴収税額表!H254</f>
        <v>0</v>
      </c>
      <c r="R254" s="10">
        <f>I254*源泉徴収税額表!I254</f>
        <v>0</v>
      </c>
      <c r="S254" s="10">
        <f>J254*源泉徴収税額表!J254</f>
        <v>0</v>
      </c>
      <c r="T254" s="10">
        <f>K254*源泉徴収税額表!K254</f>
        <v>0</v>
      </c>
    </row>
    <row r="255" spans="1:20" s="10" customFormat="1">
      <c r="A255" s="36"/>
      <c r="B255" s="37"/>
      <c r="C255" s="38"/>
      <c r="D255" s="38"/>
      <c r="E255" s="38"/>
      <c r="F255" s="38"/>
      <c r="G255" s="38"/>
      <c r="H255" s="38"/>
      <c r="I255" s="38"/>
      <c r="J255" s="38"/>
      <c r="K255" s="38"/>
      <c r="L255" s="39"/>
    </row>
    <row r="256" spans="1:20" s="10" customFormat="1">
      <c r="A256" s="36">
        <v>206</v>
      </c>
      <c r="B256" s="37">
        <v>620000</v>
      </c>
      <c r="C256" s="38">
        <v>623000</v>
      </c>
      <c r="D256" s="38">
        <f>IF(AND(傷病手当金計算!$D$7=0,傷病手当金計算!$D$19&gt;=B256,傷病手当金計算!$D$19&lt;C256),1,0)</f>
        <v>0</v>
      </c>
      <c r="E256" s="38">
        <f>IF(AND(傷病手当金計算!$D$7=1,傷病手当金計算!$D$19&gt;=B256,傷病手当金計算!$D$19&lt;C256),1,0)</f>
        <v>0</v>
      </c>
      <c r="F256" s="38">
        <f>IF(AND(傷病手当金計算!$D$7=2,傷病手当金計算!$D$19&gt;=B256,傷病手当金計算!$D$19&lt;C256),1,0)</f>
        <v>0</v>
      </c>
      <c r="G256" s="38">
        <f>IF(AND(傷病手当金計算!$D$7=3,傷病手当金計算!$D$19&gt;=B256,傷病手当金計算!$D$19&lt;C256),1,0)</f>
        <v>0</v>
      </c>
      <c r="H256" s="38">
        <f>IF(AND(傷病手当金計算!$D$7=4,傷病手当金計算!$D$19&gt;=B256,傷病手当金計算!$D$19&lt;C256),1,0)</f>
        <v>0</v>
      </c>
      <c r="I256" s="38">
        <f>IF(AND(傷病手当金計算!$D$7=5,傷病手当金計算!$D$19&gt;=B256,傷病手当金計算!$D$19&lt;C256),1,0)</f>
        <v>0</v>
      </c>
      <c r="J256" s="38">
        <f>IF(AND(傷病手当金計算!$D$7=6,傷病手当金計算!$D$19&gt;=B256,傷病手当金計算!$D$19&lt;C256),1,0)</f>
        <v>0</v>
      </c>
      <c r="K256" s="38">
        <f>IF(AND(傷病手当金計算!$D$7=7,傷病手当金計算!$D$19&gt;=B256,傷病手当金計算!$D$19&lt;C256),1,0)</f>
        <v>0</v>
      </c>
      <c r="L256" s="39"/>
      <c r="M256" s="10">
        <f>D256*源泉徴収税額表!D256</f>
        <v>0</v>
      </c>
      <c r="N256" s="10">
        <f>E256*源泉徴収税額表!E256</f>
        <v>0</v>
      </c>
      <c r="O256" s="10">
        <f>F256*源泉徴収税額表!F256</f>
        <v>0</v>
      </c>
      <c r="P256" s="10">
        <f>G256*源泉徴収税額表!G256</f>
        <v>0</v>
      </c>
      <c r="Q256" s="10">
        <f>H256*源泉徴収税額表!H256</f>
        <v>0</v>
      </c>
      <c r="R256" s="10">
        <f>I256*源泉徴収税額表!I256</f>
        <v>0</v>
      </c>
      <c r="S256" s="10">
        <f>J256*源泉徴収税額表!J256</f>
        <v>0</v>
      </c>
      <c r="T256" s="10">
        <f>K256*源泉徴収税額表!K256</f>
        <v>0</v>
      </c>
    </row>
    <row r="257" spans="1:20" s="10" customFormat="1">
      <c r="A257" s="36">
        <v>207</v>
      </c>
      <c r="B257" s="37">
        <v>623000</v>
      </c>
      <c r="C257" s="38">
        <v>626000</v>
      </c>
      <c r="D257" s="38">
        <f>IF(AND(傷病手当金計算!$D$7=0,傷病手当金計算!$D$19&gt;=B257,傷病手当金計算!$D$19&lt;C257),1,0)</f>
        <v>0</v>
      </c>
      <c r="E257" s="38">
        <f>IF(AND(傷病手当金計算!$D$7=1,傷病手当金計算!$D$19&gt;=B257,傷病手当金計算!$D$19&lt;C257),1,0)</f>
        <v>0</v>
      </c>
      <c r="F257" s="38">
        <f>IF(AND(傷病手当金計算!$D$7=2,傷病手当金計算!$D$19&gt;=B257,傷病手当金計算!$D$19&lt;C257),1,0)</f>
        <v>0</v>
      </c>
      <c r="G257" s="38">
        <f>IF(AND(傷病手当金計算!$D$7=3,傷病手当金計算!$D$19&gt;=B257,傷病手当金計算!$D$19&lt;C257),1,0)</f>
        <v>0</v>
      </c>
      <c r="H257" s="38">
        <f>IF(AND(傷病手当金計算!$D$7=4,傷病手当金計算!$D$19&gt;=B257,傷病手当金計算!$D$19&lt;C257),1,0)</f>
        <v>0</v>
      </c>
      <c r="I257" s="38">
        <f>IF(AND(傷病手当金計算!$D$7=5,傷病手当金計算!$D$19&gt;=B257,傷病手当金計算!$D$19&lt;C257),1,0)</f>
        <v>0</v>
      </c>
      <c r="J257" s="38">
        <f>IF(AND(傷病手当金計算!$D$7=6,傷病手当金計算!$D$19&gt;=B257,傷病手当金計算!$D$19&lt;C257),1,0)</f>
        <v>0</v>
      </c>
      <c r="K257" s="38">
        <f>IF(AND(傷病手当金計算!$D$7=7,傷病手当金計算!$D$19&gt;=B257,傷病手当金計算!$D$19&lt;C257),1,0)</f>
        <v>0</v>
      </c>
      <c r="L257" s="39"/>
      <c r="M257" s="10">
        <f>D257*源泉徴収税額表!D257</f>
        <v>0</v>
      </c>
      <c r="N257" s="10">
        <f>E257*源泉徴収税額表!E257</f>
        <v>0</v>
      </c>
      <c r="O257" s="10">
        <f>F257*源泉徴収税額表!F257</f>
        <v>0</v>
      </c>
      <c r="P257" s="10">
        <f>G257*源泉徴収税額表!G257</f>
        <v>0</v>
      </c>
      <c r="Q257" s="10">
        <f>H257*源泉徴収税額表!H257</f>
        <v>0</v>
      </c>
      <c r="R257" s="10">
        <f>I257*源泉徴収税額表!I257</f>
        <v>0</v>
      </c>
      <c r="S257" s="10">
        <f>J257*源泉徴収税額表!J257</f>
        <v>0</v>
      </c>
      <c r="T257" s="10">
        <f>K257*源泉徴収税額表!K257</f>
        <v>0</v>
      </c>
    </row>
    <row r="258" spans="1:20" s="10" customFormat="1">
      <c r="A258" s="36">
        <v>208</v>
      </c>
      <c r="B258" s="37">
        <v>626000</v>
      </c>
      <c r="C258" s="38">
        <v>629000</v>
      </c>
      <c r="D258" s="38">
        <f>IF(AND(傷病手当金計算!$D$7=0,傷病手当金計算!$D$19&gt;=B258,傷病手当金計算!$D$19&lt;C258),1,0)</f>
        <v>0</v>
      </c>
      <c r="E258" s="38">
        <f>IF(AND(傷病手当金計算!$D$7=1,傷病手当金計算!$D$19&gt;=B258,傷病手当金計算!$D$19&lt;C258),1,0)</f>
        <v>0</v>
      </c>
      <c r="F258" s="38">
        <f>IF(AND(傷病手当金計算!$D$7=2,傷病手当金計算!$D$19&gt;=B258,傷病手当金計算!$D$19&lt;C258),1,0)</f>
        <v>0</v>
      </c>
      <c r="G258" s="38">
        <f>IF(AND(傷病手当金計算!$D$7=3,傷病手当金計算!$D$19&gt;=B258,傷病手当金計算!$D$19&lt;C258),1,0)</f>
        <v>0</v>
      </c>
      <c r="H258" s="38">
        <f>IF(AND(傷病手当金計算!$D$7=4,傷病手当金計算!$D$19&gt;=B258,傷病手当金計算!$D$19&lt;C258),1,0)</f>
        <v>0</v>
      </c>
      <c r="I258" s="38">
        <f>IF(AND(傷病手当金計算!$D$7=5,傷病手当金計算!$D$19&gt;=B258,傷病手当金計算!$D$19&lt;C258),1,0)</f>
        <v>0</v>
      </c>
      <c r="J258" s="38">
        <f>IF(AND(傷病手当金計算!$D$7=6,傷病手当金計算!$D$19&gt;=B258,傷病手当金計算!$D$19&lt;C258),1,0)</f>
        <v>0</v>
      </c>
      <c r="K258" s="38">
        <f>IF(AND(傷病手当金計算!$D$7=7,傷病手当金計算!$D$19&gt;=B258,傷病手当金計算!$D$19&lt;C258),1,0)</f>
        <v>0</v>
      </c>
      <c r="L258" s="39"/>
      <c r="M258" s="10">
        <f>D258*源泉徴収税額表!D258</f>
        <v>0</v>
      </c>
      <c r="N258" s="10">
        <f>E258*源泉徴収税額表!E258</f>
        <v>0</v>
      </c>
      <c r="O258" s="10">
        <f>F258*源泉徴収税額表!F258</f>
        <v>0</v>
      </c>
      <c r="P258" s="10">
        <f>G258*源泉徴収税額表!G258</f>
        <v>0</v>
      </c>
      <c r="Q258" s="10">
        <f>H258*源泉徴収税額表!H258</f>
        <v>0</v>
      </c>
      <c r="R258" s="10">
        <f>I258*源泉徴収税額表!I258</f>
        <v>0</v>
      </c>
      <c r="S258" s="10">
        <f>J258*源泉徴収税額表!J258</f>
        <v>0</v>
      </c>
      <c r="T258" s="10">
        <f>K258*源泉徴収税額表!K258</f>
        <v>0</v>
      </c>
    </row>
    <row r="259" spans="1:20" s="10" customFormat="1">
      <c r="A259" s="36">
        <v>209</v>
      </c>
      <c r="B259" s="37">
        <v>629000</v>
      </c>
      <c r="C259" s="38">
        <v>632000</v>
      </c>
      <c r="D259" s="38">
        <f>IF(AND(傷病手当金計算!$D$7=0,傷病手当金計算!$D$19&gt;=B259,傷病手当金計算!$D$19&lt;C259),1,0)</f>
        <v>0</v>
      </c>
      <c r="E259" s="38">
        <f>IF(AND(傷病手当金計算!$D$7=1,傷病手当金計算!$D$19&gt;=B259,傷病手当金計算!$D$19&lt;C259),1,0)</f>
        <v>0</v>
      </c>
      <c r="F259" s="38">
        <f>IF(AND(傷病手当金計算!$D$7=2,傷病手当金計算!$D$19&gt;=B259,傷病手当金計算!$D$19&lt;C259),1,0)</f>
        <v>0</v>
      </c>
      <c r="G259" s="38">
        <f>IF(AND(傷病手当金計算!$D$7=3,傷病手当金計算!$D$19&gt;=B259,傷病手当金計算!$D$19&lt;C259),1,0)</f>
        <v>0</v>
      </c>
      <c r="H259" s="38">
        <f>IF(AND(傷病手当金計算!$D$7=4,傷病手当金計算!$D$19&gt;=B259,傷病手当金計算!$D$19&lt;C259),1,0)</f>
        <v>0</v>
      </c>
      <c r="I259" s="38">
        <f>IF(AND(傷病手当金計算!$D$7=5,傷病手当金計算!$D$19&gt;=B259,傷病手当金計算!$D$19&lt;C259),1,0)</f>
        <v>0</v>
      </c>
      <c r="J259" s="38">
        <f>IF(AND(傷病手当金計算!$D$7=6,傷病手当金計算!$D$19&gt;=B259,傷病手当金計算!$D$19&lt;C259),1,0)</f>
        <v>0</v>
      </c>
      <c r="K259" s="38">
        <f>IF(AND(傷病手当金計算!$D$7=7,傷病手当金計算!$D$19&gt;=B259,傷病手当金計算!$D$19&lt;C259),1,0)</f>
        <v>0</v>
      </c>
      <c r="L259" s="39"/>
      <c r="M259" s="10">
        <f>D259*源泉徴収税額表!D259</f>
        <v>0</v>
      </c>
      <c r="N259" s="10">
        <f>E259*源泉徴収税額表!E259</f>
        <v>0</v>
      </c>
      <c r="O259" s="10">
        <f>F259*源泉徴収税額表!F259</f>
        <v>0</v>
      </c>
      <c r="P259" s="10">
        <f>G259*源泉徴収税額表!G259</f>
        <v>0</v>
      </c>
      <c r="Q259" s="10">
        <f>H259*源泉徴収税額表!H259</f>
        <v>0</v>
      </c>
      <c r="R259" s="10">
        <f>I259*源泉徴収税額表!I259</f>
        <v>0</v>
      </c>
      <c r="S259" s="10">
        <f>J259*源泉徴収税額表!J259</f>
        <v>0</v>
      </c>
      <c r="T259" s="10">
        <f>K259*源泉徴収税額表!K259</f>
        <v>0</v>
      </c>
    </row>
    <row r="260" spans="1:20" s="10" customFormat="1">
      <c r="A260" s="36">
        <v>210</v>
      </c>
      <c r="B260" s="37">
        <v>632000</v>
      </c>
      <c r="C260" s="38">
        <v>635000</v>
      </c>
      <c r="D260" s="38">
        <f>IF(AND(傷病手当金計算!$D$7=0,傷病手当金計算!$D$19&gt;=B260,傷病手当金計算!$D$19&lt;C260),1,0)</f>
        <v>0</v>
      </c>
      <c r="E260" s="38">
        <f>IF(AND(傷病手当金計算!$D$7=1,傷病手当金計算!$D$19&gt;=B260,傷病手当金計算!$D$19&lt;C260),1,0)</f>
        <v>0</v>
      </c>
      <c r="F260" s="38">
        <f>IF(AND(傷病手当金計算!$D$7=2,傷病手当金計算!$D$19&gt;=B260,傷病手当金計算!$D$19&lt;C260),1,0)</f>
        <v>0</v>
      </c>
      <c r="G260" s="38">
        <f>IF(AND(傷病手当金計算!$D$7=3,傷病手当金計算!$D$19&gt;=B260,傷病手当金計算!$D$19&lt;C260),1,0)</f>
        <v>0</v>
      </c>
      <c r="H260" s="38">
        <f>IF(AND(傷病手当金計算!$D$7=4,傷病手当金計算!$D$19&gt;=B260,傷病手当金計算!$D$19&lt;C260),1,0)</f>
        <v>0</v>
      </c>
      <c r="I260" s="38">
        <f>IF(AND(傷病手当金計算!$D$7=5,傷病手当金計算!$D$19&gt;=B260,傷病手当金計算!$D$19&lt;C260),1,0)</f>
        <v>0</v>
      </c>
      <c r="J260" s="38">
        <f>IF(AND(傷病手当金計算!$D$7=6,傷病手当金計算!$D$19&gt;=B260,傷病手当金計算!$D$19&lt;C260),1,0)</f>
        <v>0</v>
      </c>
      <c r="K260" s="38">
        <f>IF(AND(傷病手当金計算!$D$7=7,傷病手当金計算!$D$19&gt;=B260,傷病手当金計算!$D$19&lt;C260),1,0)</f>
        <v>0</v>
      </c>
      <c r="L260" s="39"/>
      <c r="M260" s="10">
        <f>D260*源泉徴収税額表!D260</f>
        <v>0</v>
      </c>
      <c r="N260" s="10">
        <f>E260*源泉徴収税額表!E260</f>
        <v>0</v>
      </c>
      <c r="O260" s="10">
        <f>F260*源泉徴収税額表!F260</f>
        <v>0</v>
      </c>
      <c r="P260" s="10">
        <f>G260*源泉徴収税額表!G260</f>
        <v>0</v>
      </c>
      <c r="Q260" s="10">
        <f>H260*源泉徴収税額表!H260</f>
        <v>0</v>
      </c>
      <c r="R260" s="10">
        <f>I260*源泉徴収税額表!I260</f>
        <v>0</v>
      </c>
      <c r="S260" s="10">
        <f>J260*源泉徴収税額表!J260</f>
        <v>0</v>
      </c>
      <c r="T260" s="10">
        <f>K260*源泉徴収税額表!K260</f>
        <v>0</v>
      </c>
    </row>
    <row r="261" spans="1:20" s="10" customFormat="1">
      <c r="A261" s="36"/>
      <c r="B261" s="37"/>
      <c r="C261" s="38"/>
      <c r="D261" s="38"/>
      <c r="E261" s="38"/>
      <c r="F261" s="38"/>
      <c r="G261" s="38"/>
      <c r="H261" s="38"/>
      <c r="I261" s="38"/>
      <c r="J261" s="38"/>
      <c r="K261" s="38"/>
      <c r="L261" s="39"/>
    </row>
    <row r="262" spans="1:20" s="10" customFormat="1">
      <c r="A262" s="36">
        <v>211</v>
      </c>
      <c r="B262" s="37">
        <v>635000</v>
      </c>
      <c r="C262" s="38">
        <v>638000</v>
      </c>
      <c r="D262" s="38">
        <f>IF(AND(傷病手当金計算!$D$7=0,傷病手当金計算!$D$19&gt;=B262,傷病手当金計算!$D$19&lt;C262),1,0)</f>
        <v>0</v>
      </c>
      <c r="E262" s="38">
        <f>IF(AND(傷病手当金計算!$D$7=1,傷病手当金計算!$D$19&gt;=B262,傷病手当金計算!$D$19&lt;C262),1,0)</f>
        <v>0</v>
      </c>
      <c r="F262" s="38">
        <f>IF(AND(傷病手当金計算!$D$7=2,傷病手当金計算!$D$19&gt;=B262,傷病手当金計算!$D$19&lt;C262),1,0)</f>
        <v>0</v>
      </c>
      <c r="G262" s="38">
        <f>IF(AND(傷病手当金計算!$D$7=3,傷病手当金計算!$D$19&gt;=B262,傷病手当金計算!$D$19&lt;C262),1,0)</f>
        <v>0</v>
      </c>
      <c r="H262" s="38">
        <f>IF(AND(傷病手当金計算!$D$7=4,傷病手当金計算!$D$19&gt;=B262,傷病手当金計算!$D$19&lt;C262),1,0)</f>
        <v>0</v>
      </c>
      <c r="I262" s="38">
        <f>IF(AND(傷病手当金計算!$D$7=5,傷病手当金計算!$D$19&gt;=B262,傷病手当金計算!$D$19&lt;C262),1,0)</f>
        <v>0</v>
      </c>
      <c r="J262" s="38">
        <f>IF(AND(傷病手当金計算!$D$7=6,傷病手当金計算!$D$19&gt;=B262,傷病手当金計算!$D$19&lt;C262),1,0)</f>
        <v>0</v>
      </c>
      <c r="K262" s="38">
        <f>IF(AND(傷病手当金計算!$D$7=7,傷病手当金計算!$D$19&gt;=B262,傷病手当金計算!$D$19&lt;C262),1,0)</f>
        <v>0</v>
      </c>
      <c r="L262" s="39"/>
      <c r="M262" s="10">
        <f>D262*源泉徴収税額表!D262</f>
        <v>0</v>
      </c>
      <c r="N262" s="10">
        <f>E262*源泉徴収税額表!E262</f>
        <v>0</v>
      </c>
      <c r="O262" s="10">
        <f>F262*源泉徴収税額表!F262</f>
        <v>0</v>
      </c>
      <c r="P262" s="10">
        <f>G262*源泉徴収税額表!G262</f>
        <v>0</v>
      </c>
      <c r="Q262" s="10">
        <f>H262*源泉徴収税額表!H262</f>
        <v>0</v>
      </c>
      <c r="R262" s="10">
        <f>I262*源泉徴収税額表!I262</f>
        <v>0</v>
      </c>
      <c r="S262" s="10">
        <f>J262*源泉徴収税額表!J262</f>
        <v>0</v>
      </c>
      <c r="T262" s="10">
        <f>K262*源泉徴収税額表!K262</f>
        <v>0</v>
      </c>
    </row>
    <row r="263" spans="1:20" s="10" customFormat="1">
      <c r="A263" s="36">
        <v>212</v>
      </c>
      <c r="B263" s="37">
        <v>638000</v>
      </c>
      <c r="C263" s="38">
        <v>641000</v>
      </c>
      <c r="D263" s="38">
        <f>IF(AND(傷病手当金計算!$D$7=0,傷病手当金計算!$D$19&gt;=B263,傷病手当金計算!$D$19&lt;C263),1,0)</f>
        <v>0</v>
      </c>
      <c r="E263" s="38">
        <f>IF(AND(傷病手当金計算!$D$7=1,傷病手当金計算!$D$19&gt;=B263,傷病手当金計算!$D$19&lt;C263),1,0)</f>
        <v>0</v>
      </c>
      <c r="F263" s="38">
        <f>IF(AND(傷病手当金計算!$D$7=2,傷病手当金計算!$D$19&gt;=B263,傷病手当金計算!$D$19&lt;C263),1,0)</f>
        <v>0</v>
      </c>
      <c r="G263" s="38">
        <f>IF(AND(傷病手当金計算!$D$7=3,傷病手当金計算!$D$19&gt;=B263,傷病手当金計算!$D$19&lt;C263),1,0)</f>
        <v>0</v>
      </c>
      <c r="H263" s="38">
        <f>IF(AND(傷病手当金計算!$D$7=4,傷病手当金計算!$D$19&gt;=B263,傷病手当金計算!$D$19&lt;C263),1,0)</f>
        <v>0</v>
      </c>
      <c r="I263" s="38">
        <f>IF(AND(傷病手当金計算!$D$7=5,傷病手当金計算!$D$19&gt;=B263,傷病手当金計算!$D$19&lt;C263),1,0)</f>
        <v>0</v>
      </c>
      <c r="J263" s="38">
        <f>IF(AND(傷病手当金計算!$D$7=6,傷病手当金計算!$D$19&gt;=B263,傷病手当金計算!$D$19&lt;C263),1,0)</f>
        <v>0</v>
      </c>
      <c r="K263" s="38">
        <f>IF(AND(傷病手当金計算!$D$7=7,傷病手当金計算!$D$19&gt;=B263,傷病手当金計算!$D$19&lt;C263),1,0)</f>
        <v>0</v>
      </c>
      <c r="L263" s="39"/>
      <c r="M263" s="10">
        <f>D263*源泉徴収税額表!D263</f>
        <v>0</v>
      </c>
      <c r="N263" s="10">
        <f>E263*源泉徴収税額表!E263</f>
        <v>0</v>
      </c>
      <c r="O263" s="10">
        <f>F263*源泉徴収税額表!F263</f>
        <v>0</v>
      </c>
      <c r="P263" s="10">
        <f>G263*源泉徴収税額表!G263</f>
        <v>0</v>
      </c>
      <c r="Q263" s="10">
        <f>H263*源泉徴収税額表!H263</f>
        <v>0</v>
      </c>
      <c r="R263" s="10">
        <f>I263*源泉徴収税額表!I263</f>
        <v>0</v>
      </c>
      <c r="S263" s="10">
        <f>J263*源泉徴収税額表!J263</f>
        <v>0</v>
      </c>
      <c r="T263" s="10">
        <f>K263*源泉徴収税額表!K263</f>
        <v>0</v>
      </c>
    </row>
    <row r="264" spans="1:20" s="10" customFormat="1">
      <c r="A264" s="36">
        <v>213</v>
      </c>
      <c r="B264" s="37">
        <v>641000</v>
      </c>
      <c r="C264" s="38">
        <v>644000</v>
      </c>
      <c r="D264" s="38">
        <f>IF(AND(傷病手当金計算!$D$7=0,傷病手当金計算!$D$19&gt;=B264,傷病手当金計算!$D$19&lt;C264),1,0)</f>
        <v>0</v>
      </c>
      <c r="E264" s="38">
        <f>IF(AND(傷病手当金計算!$D$7=1,傷病手当金計算!$D$19&gt;=B264,傷病手当金計算!$D$19&lt;C264),1,0)</f>
        <v>0</v>
      </c>
      <c r="F264" s="38">
        <f>IF(AND(傷病手当金計算!$D$7=2,傷病手当金計算!$D$19&gt;=B264,傷病手当金計算!$D$19&lt;C264),1,0)</f>
        <v>0</v>
      </c>
      <c r="G264" s="38">
        <f>IF(AND(傷病手当金計算!$D$7=3,傷病手当金計算!$D$19&gt;=B264,傷病手当金計算!$D$19&lt;C264),1,0)</f>
        <v>0</v>
      </c>
      <c r="H264" s="38">
        <f>IF(AND(傷病手当金計算!$D$7=4,傷病手当金計算!$D$19&gt;=B264,傷病手当金計算!$D$19&lt;C264),1,0)</f>
        <v>0</v>
      </c>
      <c r="I264" s="38">
        <f>IF(AND(傷病手当金計算!$D$7=5,傷病手当金計算!$D$19&gt;=B264,傷病手当金計算!$D$19&lt;C264),1,0)</f>
        <v>0</v>
      </c>
      <c r="J264" s="38">
        <f>IF(AND(傷病手当金計算!$D$7=6,傷病手当金計算!$D$19&gt;=B264,傷病手当金計算!$D$19&lt;C264),1,0)</f>
        <v>0</v>
      </c>
      <c r="K264" s="38">
        <f>IF(AND(傷病手当金計算!$D$7=7,傷病手当金計算!$D$19&gt;=B264,傷病手当金計算!$D$19&lt;C264),1,0)</f>
        <v>0</v>
      </c>
      <c r="L264" s="39"/>
      <c r="M264" s="10">
        <f>D264*源泉徴収税額表!D264</f>
        <v>0</v>
      </c>
      <c r="N264" s="10">
        <f>E264*源泉徴収税額表!E264</f>
        <v>0</v>
      </c>
      <c r="O264" s="10">
        <f>F264*源泉徴収税額表!F264</f>
        <v>0</v>
      </c>
      <c r="P264" s="10">
        <f>G264*源泉徴収税額表!G264</f>
        <v>0</v>
      </c>
      <c r="Q264" s="10">
        <f>H264*源泉徴収税額表!H264</f>
        <v>0</v>
      </c>
      <c r="R264" s="10">
        <f>I264*源泉徴収税額表!I264</f>
        <v>0</v>
      </c>
      <c r="S264" s="10">
        <f>J264*源泉徴収税額表!J264</f>
        <v>0</v>
      </c>
      <c r="T264" s="10">
        <f>K264*源泉徴収税額表!K264</f>
        <v>0</v>
      </c>
    </row>
    <row r="265" spans="1:20" s="10" customFormat="1">
      <c r="A265" s="36">
        <v>214</v>
      </c>
      <c r="B265" s="37">
        <v>644000</v>
      </c>
      <c r="C265" s="38">
        <v>647000</v>
      </c>
      <c r="D265" s="38">
        <f>IF(AND(傷病手当金計算!$D$7=0,傷病手当金計算!$D$19&gt;=B265,傷病手当金計算!$D$19&lt;C265),1,0)</f>
        <v>0</v>
      </c>
      <c r="E265" s="38">
        <f>IF(AND(傷病手当金計算!$D$7=1,傷病手当金計算!$D$19&gt;=B265,傷病手当金計算!$D$19&lt;C265),1,0)</f>
        <v>0</v>
      </c>
      <c r="F265" s="38">
        <f>IF(AND(傷病手当金計算!$D$7=2,傷病手当金計算!$D$19&gt;=B265,傷病手当金計算!$D$19&lt;C265),1,0)</f>
        <v>0</v>
      </c>
      <c r="G265" s="38">
        <f>IF(AND(傷病手当金計算!$D$7=3,傷病手当金計算!$D$19&gt;=B265,傷病手当金計算!$D$19&lt;C265),1,0)</f>
        <v>0</v>
      </c>
      <c r="H265" s="38">
        <f>IF(AND(傷病手当金計算!$D$7=4,傷病手当金計算!$D$19&gt;=B265,傷病手当金計算!$D$19&lt;C265),1,0)</f>
        <v>0</v>
      </c>
      <c r="I265" s="38">
        <f>IF(AND(傷病手当金計算!$D$7=5,傷病手当金計算!$D$19&gt;=B265,傷病手当金計算!$D$19&lt;C265),1,0)</f>
        <v>0</v>
      </c>
      <c r="J265" s="38">
        <f>IF(AND(傷病手当金計算!$D$7=6,傷病手当金計算!$D$19&gt;=B265,傷病手当金計算!$D$19&lt;C265),1,0)</f>
        <v>0</v>
      </c>
      <c r="K265" s="38">
        <f>IF(AND(傷病手当金計算!$D$7=7,傷病手当金計算!$D$19&gt;=B265,傷病手当金計算!$D$19&lt;C265),1,0)</f>
        <v>0</v>
      </c>
      <c r="L265" s="39"/>
      <c r="M265" s="10">
        <f>D265*源泉徴収税額表!D265</f>
        <v>0</v>
      </c>
      <c r="N265" s="10">
        <f>E265*源泉徴収税額表!E265</f>
        <v>0</v>
      </c>
      <c r="O265" s="10">
        <f>F265*源泉徴収税額表!F265</f>
        <v>0</v>
      </c>
      <c r="P265" s="10">
        <f>G265*源泉徴収税額表!G265</f>
        <v>0</v>
      </c>
      <c r="Q265" s="10">
        <f>H265*源泉徴収税額表!H265</f>
        <v>0</v>
      </c>
      <c r="R265" s="10">
        <f>I265*源泉徴収税額表!I265</f>
        <v>0</v>
      </c>
      <c r="S265" s="10">
        <f>J265*源泉徴収税額表!J265</f>
        <v>0</v>
      </c>
      <c r="T265" s="10">
        <f>K265*源泉徴収税額表!K265</f>
        <v>0</v>
      </c>
    </row>
    <row r="266" spans="1:20" s="10" customFormat="1">
      <c r="A266" s="36">
        <v>215</v>
      </c>
      <c r="B266" s="37">
        <v>647000</v>
      </c>
      <c r="C266" s="38">
        <v>650000</v>
      </c>
      <c r="D266" s="38">
        <f>IF(AND(傷病手当金計算!$D$7=0,傷病手当金計算!$D$19&gt;=B266,傷病手当金計算!$D$19&lt;C266),1,0)</f>
        <v>0</v>
      </c>
      <c r="E266" s="38">
        <f>IF(AND(傷病手当金計算!$D$7=1,傷病手当金計算!$D$19&gt;=B266,傷病手当金計算!$D$19&lt;C266),1,0)</f>
        <v>0</v>
      </c>
      <c r="F266" s="38">
        <f>IF(AND(傷病手当金計算!$D$7=2,傷病手当金計算!$D$19&gt;=B266,傷病手当金計算!$D$19&lt;C266),1,0)</f>
        <v>0</v>
      </c>
      <c r="G266" s="38">
        <f>IF(AND(傷病手当金計算!$D$7=3,傷病手当金計算!$D$19&gt;=B266,傷病手当金計算!$D$19&lt;C266),1,0)</f>
        <v>0</v>
      </c>
      <c r="H266" s="38">
        <f>IF(AND(傷病手当金計算!$D$7=4,傷病手当金計算!$D$19&gt;=B266,傷病手当金計算!$D$19&lt;C266),1,0)</f>
        <v>0</v>
      </c>
      <c r="I266" s="38">
        <f>IF(AND(傷病手当金計算!$D$7=5,傷病手当金計算!$D$19&gt;=B266,傷病手当金計算!$D$19&lt;C266),1,0)</f>
        <v>0</v>
      </c>
      <c r="J266" s="38">
        <f>IF(AND(傷病手当金計算!$D$7=6,傷病手当金計算!$D$19&gt;=B266,傷病手当金計算!$D$19&lt;C266),1,0)</f>
        <v>0</v>
      </c>
      <c r="K266" s="38">
        <f>IF(AND(傷病手当金計算!$D$7=7,傷病手当金計算!$D$19&gt;=B266,傷病手当金計算!$D$19&lt;C266),1,0)</f>
        <v>0</v>
      </c>
      <c r="L266" s="39"/>
      <c r="M266" s="10">
        <f>D266*源泉徴収税額表!D266</f>
        <v>0</v>
      </c>
      <c r="N266" s="10">
        <f>E266*源泉徴収税額表!E266</f>
        <v>0</v>
      </c>
      <c r="O266" s="10">
        <f>F266*源泉徴収税額表!F266</f>
        <v>0</v>
      </c>
      <c r="P266" s="10">
        <f>G266*源泉徴収税額表!G266</f>
        <v>0</v>
      </c>
      <c r="Q266" s="10">
        <f>H266*源泉徴収税額表!H266</f>
        <v>0</v>
      </c>
      <c r="R266" s="10">
        <f>I266*源泉徴収税額表!I266</f>
        <v>0</v>
      </c>
      <c r="S266" s="10">
        <f>J266*源泉徴収税額表!J266</f>
        <v>0</v>
      </c>
      <c r="T266" s="10">
        <f>K266*源泉徴収税額表!K266</f>
        <v>0</v>
      </c>
    </row>
    <row r="267" spans="1:20" s="10" customFormat="1">
      <c r="A267" s="36"/>
      <c r="B267" s="37"/>
      <c r="C267" s="38"/>
      <c r="D267" s="38"/>
      <c r="E267" s="38"/>
      <c r="F267" s="38"/>
      <c r="G267" s="38"/>
      <c r="H267" s="38"/>
      <c r="I267" s="38"/>
      <c r="J267" s="38"/>
      <c r="K267" s="38"/>
      <c r="L267" s="39"/>
    </row>
    <row r="268" spans="1:20" s="10" customFormat="1">
      <c r="A268" s="36">
        <v>216</v>
      </c>
      <c r="B268" s="37">
        <v>650000</v>
      </c>
      <c r="C268" s="38">
        <v>653000</v>
      </c>
      <c r="D268" s="38">
        <f>IF(AND(傷病手当金計算!$D$7=0,傷病手当金計算!$D$19&gt;=B268,傷病手当金計算!$D$19&lt;C268),1,0)</f>
        <v>0</v>
      </c>
      <c r="E268" s="38">
        <f>IF(AND(傷病手当金計算!$D$7=1,傷病手当金計算!$D$19&gt;=B268,傷病手当金計算!$D$19&lt;C268),1,0)</f>
        <v>0</v>
      </c>
      <c r="F268" s="38">
        <f>IF(AND(傷病手当金計算!$D$7=2,傷病手当金計算!$D$19&gt;=B268,傷病手当金計算!$D$19&lt;C268),1,0)</f>
        <v>0</v>
      </c>
      <c r="G268" s="38">
        <f>IF(AND(傷病手当金計算!$D$7=3,傷病手当金計算!$D$19&gt;=B268,傷病手当金計算!$D$19&lt;C268),1,0)</f>
        <v>0</v>
      </c>
      <c r="H268" s="38">
        <f>IF(AND(傷病手当金計算!$D$7=4,傷病手当金計算!$D$19&gt;=B268,傷病手当金計算!$D$19&lt;C268),1,0)</f>
        <v>0</v>
      </c>
      <c r="I268" s="38">
        <f>IF(AND(傷病手当金計算!$D$7=5,傷病手当金計算!$D$19&gt;=B268,傷病手当金計算!$D$19&lt;C268),1,0)</f>
        <v>0</v>
      </c>
      <c r="J268" s="38">
        <f>IF(AND(傷病手当金計算!$D$7=6,傷病手当金計算!$D$19&gt;=B268,傷病手当金計算!$D$19&lt;C268),1,0)</f>
        <v>0</v>
      </c>
      <c r="K268" s="38">
        <f>IF(AND(傷病手当金計算!$D$7=7,傷病手当金計算!$D$19&gt;=B268,傷病手当金計算!$D$19&lt;C268),1,0)</f>
        <v>0</v>
      </c>
      <c r="L268" s="39"/>
      <c r="M268" s="10">
        <f>D268*源泉徴収税額表!D268</f>
        <v>0</v>
      </c>
      <c r="N268" s="10">
        <f>E268*源泉徴収税額表!E268</f>
        <v>0</v>
      </c>
      <c r="O268" s="10">
        <f>F268*源泉徴収税額表!F268</f>
        <v>0</v>
      </c>
      <c r="P268" s="10">
        <f>G268*源泉徴収税額表!G268</f>
        <v>0</v>
      </c>
      <c r="Q268" s="10">
        <f>H268*源泉徴収税額表!H268</f>
        <v>0</v>
      </c>
      <c r="R268" s="10">
        <f>I268*源泉徴収税額表!I268</f>
        <v>0</v>
      </c>
      <c r="S268" s="10">
        <f>J268*源泉徴収税額表!J268</f>
        <v>0</v>
      </c>
      <c r="T268" s="10">
        <f>K268*源泉徴収税額表!K268</f>
        <v>0</v>
      </c>
    </row>
    <row r="269" spans="1:20" s="10" customFormat="1">
      <c r="A269" s="36">
        <v>217</v>
      </c>
      <c r="B269" s="37">
        <v>653000</v>
      </c>
      <c r="C269" s="38">
        <v>656000</v>
      </c>
      <c r="D269" s="38">
        <f>IF(AND(傷病手当金計算!$D$7=0,傷病手当金計算!$D$19&gt;=B269,傷病手当金計算!$D$19&lt;C269),1,0)</f>
        <v>0</v>
      </c>
      <c r="E269" s="38">
        <f>IF(AND(傷病手当金計算!$D$7=1,傷病手当金計算!$D$19&gt;=B269,傷病手当金計算!$D$19&lt;C269),1,0)</f>
        <v>0</v>
      </c>
      <c r="F269" s="38">
        <f>IF(AND(傷病手当金計算!$D$7=2,傷病手当金計算!$D$19&gt;=B269,傷病手当金計算!$D$19&lt;C269),1,0)</f>
        <v>0</v>
      </c>
      <c r="G269" s="38">
        <f>IF(AND(傷病手当金計算!$D$7=3,傷病手当金計算!$D$19&gt;=B269,傷病手当金計算!$D$19&lt;C269),1,0)</f>
        <v>0</v>
      </c>
      <c r="H269" s="38">
        <f>IF(AND(傷病手当金計算!$D$7=4,傷病手当金計算!$D$19&gt;=B269,傷病手当金計算!$D$19&lt;C269),1,0)</f>
        <v>0</v>
      </c>
      <c r="I269" s="38">
        <f>IF(AND(傷病手当金計算!$D$7=5,傷病手当金計算!$D$19&gt;=B269,傷病手当金計算!$D$19&lt;C269),1,0)</f>
        <v>0</v>
      </c>
      <c r="J269" s="38">
        <f>IF(AND(傷病手当金計算!$D$7=6,傷病手当金計算!$D$19&gt;=B269,傷病手当金計算!$D$19&lt;C269),1,0)</f>
        <v>0</v>
      </c>
      <c r="K269" s="38">
        <f>IF(AND(傷病手当金計算!$D$7=7,傷病手当金計算!$D$19&gt;=B269,傷病手当金計算!$D$19&lt;C269),1,0)</f>
        <v>0</v>
      </c>
      <c r="L269" s="39"/>
      <c r="M269" s="10">
        <f>D269*源泉徴収税額表!D269</f>
        <v>0</v>
      </c>
      <c r="N269" s="10">
        <f>E269*源泉徴収税額表!E269</f>
        <v>0</v>
      </c>
      <c r="O269" s="10">
        <f>F269*源泉徴収税額表!F269</f>
        <v>0</v>
      </c>
      <c r="P269" s="10">
        <f>G269*源泉徴収税額表!G269</f>
        <v>0</v>
      </c>
      <c r="Q269" s="10">
        <f>H269*源泉徴収税額表!H269</f>
        <v>0</v>
      </c>
      <c r="R269" s="10">
        <f>I269*源泉徴収税額表!I269</f>
        <v>0</v>
      </c>
      <c r="S269" s="10">
        <f>J269*源泉徴収税額表!J269</f>
        <v>0</v>
      </c>
      <c r="T269" s="10">
        <f>K269*源泉徴収税額表!K269</f>
        <v>0</v>
      </c>
    </row>
    <row r="270" spans="1:20" s="10" customFormat="1">
      <c r="A270" s="36">
        <v>218</v>
      </c>
      <c r="B270" s="37">
        <v>656000</v>
      </c>
      <c r="C270" s="38">
        <v>659000</v>
      </c>
      <c r="D270" s="38">
        <f>IF(AND(傷病手当金計算!$D$7=0,傷病手当金計算!$D$19&gt;=B270,傷病手当金計算!$D$19&lt;C270),1,0)</f>
        <v>0</v>
      </c>
      <c r="E270" s="38">
        <f>IF(AND(傷病手当金計算!$D$7=1,傷病手当金計算!$D$19&gt;=B270,傷病手当金計算!$D$19&lt;C270),1,0)</f>
        <v>0</v>
      </c>
      <c r="F270" s="38">
        <f>IF(AND(傷病手当金計算!$D$7=2,傷病手当金計算!$D$19&gt;=B270,傷病手当金計算!$D$19&lt;C270),1,0)</f>
        <v>0</v>
      </c>
      <c r="G270" s="38">
        <f>IF(AND(傷病手当金計算!$D$7=3,傷病手当金計算!$D$19&gt;=B270,傷病手当金計算!$D$19&lt;C270),1,0)</f>
        <v>0</v>
      </c>
      <c r="H270" s="38">
        <f>IF(AND(傷病手当金計算!$D$7=4,傷病手当金計算!$D$19&gt;=B270,傷病手当金計算!$D$19&lt;C270),1,0)</f>
        <v>0</v>
      </c>
      <c r="I270" s="38">
        <f>IF(AND(傷病手当金計算!$D$7=5,傷病手当金計算!$D$19&gt;=B270,傷病手当金計算!$D$19&lt;C270),1,0)</f>
        <v>0</v>
      </c>
      <c r="J270" s="38">
        <f>IF(AND(傷病手当金計算!$D$7=6,傷病手当金計算!$D$19&gt;=B270,傷病手当金計算!$D$19&lt;C270),1,0)</f>
        <v>0</v>
      </c>
      <c r="K270" s="38">
        <f>IF(AND(傷病手当金計算!$D$7=7,傷病手当金計算!$D$19&gt;=B270,傷病手当金計算!$D$19&lt;C270),1,0)</f>
        <v>0</v>
      </c>
      <c r="L270" s="39"/>
      <c r="M270" s="10">
        <f>D270*源泉徴収税額表!D270</f>
        <v>0</v>
      </c>
      <c r="N270" s="10">
        <f>E270*源泉徴収税額表!E270</f>
        <v>0</v>
      </c>
      <c r="O270" s="10">
        <f>F270*源泉徴収税額表!F270</f>
        <v>0</v>
      </c>
      <c r="P270" s="10">
        <f>G270*源泉徴収税額表!G270</f>
        <v>0</v>
      </c>
      <c r="Q270" s="10">
        <f>H270*源泉徴収税額表!H270</f>
        <v>0</v>
      </c>
      <c r="R270" s="10">
        <f>I270*源泉徴収税額表!I270</f>
        <v>0</v>
      </c>
      <c r="S270" s="10">
        <f>J270*源泉徴収税額表!J270</f>
        <v>0</v>
      </c>
      <c r="T270" s="10">
        <f>K270*源泉徴収税額表!K270</f>
        <v>0</v>
      </c>
    </row>
    <row r="271" spans="1:20" s="10" customFormat="1">
      <c r="A271" s="36">
        <v>219</v>
      </c>
      <c r="B271" s="37">
        <v>659000</v>
      </c>
      <c r="C271" s="38">
        <v>662000</v>
      </c>
      <c r="D271" s="38">
        <f>IF(AND(傷病手当金計算!$D$7=0,傷病手当金計算!$D$19&gt;=B271,傷病手当金計算!$D$19&lt;C271),1,0)</f>
        <v>0</v>
      </c>
      <c r="E271" s="38">
        <f>IF(AND(傷病手当金計算!$D$7=1,傷病手当金計算!$D$19&gt;=B271,傷病手当金計算!$D$19&lt;C271),1,0)</f>
        <v>0</v>
      </c>
      <c r="F271" s="38">
        <f>IF(AND(傷病手当金計算!$D$7=2,傷病手当金計算!$D$19&gt;=B271,傷病手当金計算!$D$19&lt;C271),1,0)</f>
        <v>0</v>
      </c>
      <c r="G271" s="38">
        <f>IF(AND(傷病手当金計算!$D$7=3,傷病手当金計算!$D$19&gt;=B271,傷病手当金計算!$D$19&lt;C271),1,0)</f>
        <v>0</v>
      </c>
      <c r="H271" s="38">
        <f>IF(AND(傷病手当金計算!$D$7=4,傷病手当金計算!$D$19&gt;=B271,傷病手当金計算!$D$19&lt;C271),1,0)</f>
        <v>0</v>
      </c>
      <c r="I271" s="38">
        <f>IF(AND(傷病手当金計算!$D$7=5,傷病手当金計算!$D$19&gt;=B271,傷病手当金計算!$D$19&lt;C271),1,0)</f>
        <v>0</v>
      </c>
      <c r="J271" s="38">
        <f>IF(AND(傷病手当金計算!$D$7=6,傷病手当金計算!$D$19&gt;=B271,傷病手当金計算!$D$19&lt;C271),1,0)</f>
        <v>0</v>
      </c>
      <c r="K271" s="38">
        <f>IF(AND(傷病手当金計算!$D$7=7,傷病手当金計算!$D$19&gt;=B271,傷病手当金計算!$D$19&lt;C271),1,0)</f>
        <v>0</v>
      </c>
      <c r="L271" s="39"/>
      <c r="M271" s="10">
        <f>D271*源泉徴収税額表!D271</f>
        <v>0</v>
      </c>
      <c r="N271" s="10">
        <f>E271*源泉徴収税額表!E271</f>
        <v>0</v>
      </c>
      <c r="O271" s="10">
        <f>F271*源泉徴収税額表!F271</f>
        <v>0</v>
      </c>
      <c r="P271" s="10">
        <f>G271*源泉徴収税額表!G271</f>
        <v>0</v>
      </c>
      <c r="Q271" s="10">
        <f>H271*源泉徴収税額表!H271</f>
        <v>0</v>
      </c>
      <c r="R271" s="10">
        <f>I271*源泉徴収税額表!I271</f>
        <v>0</v>
      </c>
      <c r="S271" s="10">
        <f>J271*源泉徴収税額表!J271</f>
        <v>0</v>
      </c>
      <c r="T271" s="10">
        <f>K271*源泉徴収税額表!K271</f>
        <v>0</v>
      </c>
    </row>
    <row r="272" spans="1:20" s="10" customFormat="1">
      <c r="A272" s="36">
        <v>220</v>
      </c>
      <c r="B272" s="37">
        <v>662000</v>
      </c>
      <c r="C272" s="38">
        <v>665000</v>
      </c>
      <c r="D272" s="38">
        <f>IF(AND(傷病手当金計算!$D$7=0,傷病手当金計算!$D$19&gt;=B272,傷病手当金計算!$D$19&lt;C272),1,0)</f>
        <v>0</v>
      </c>
      <c r="E272" s="38">
        <f>IF(AND(傷病手当金計算!$D$7=1,傷病手当金計算!$D$19&gt;=B272,傷病手当金計算!$D$19&lt;C272),1,0)</f>
        <v>0</v>
      </c>
      <c r="F272" s="38">
        <f>IF(AND(傷病手当金計算!$D$7=2,傷病手当金計算!$D$19&gt;=B272,傷病手当金計算!$D$19&lt;C272),1,0)</f>
        <v>0</v>
      </c>
      <c r="G272" s="38">
        <f>IF(AND(傷病手当金計算!$D$7=3,傷病手当金計算!$D$19&gt;=B272,傷病手当金計算!$D$19&lt;C272),1,0)</f>
        <v>0</v>
      </c>
      <c r="H272" s="38">
        <f>IF(AND(傷病手当金計算!$D$7=4,傷病手当金計算!$D$19&gt;=B272,傷病手当金計算!$D$19&lt;C272),1,0)</f>
        <v>0</v>
      </c>
      <c r="I272" s="38">
        <f>IF(AND(傷病手当金計算!$D$7=5,傷病手当金計算!$D$19&gt;=B272,傷病手当金計算!$D$19&lt;C272),1,0)</f>
        <v>0</v>
      </c>
      <c r="J272" s="38">
        <f>IF(AND(傷病手当金計算!$D$7=6,傷病手当金計算!$D$19&gt;=B272,傷病手当金計算!$D$19&lt;C272),1,0)</f>
        <v>0</v>
      </c>
      <c r="K272" s="38">
        <f>IF(AND(傷病手当金計算!$D$7=7,傷病手当金計算!$D$19&gt;=B272,傷病手当金計算!$D$19&lt;C272),1,0)</f>
        <v>0</v>
      </c>
      <c r="L272" s="39"/>
      <c r="M272" s="10">
        <f>D272*源泉徴収税額表!D272</f>
        <v>0</v>
      </c>
      <c r="N272" s="10">
        <f>E272*源泉徴収税額表!E272</f>
        <v>0</v>
      </c>
      <c r="O272" s="10">
        <f>F272*源泉徴収税額表!F272</f>
        <v>0</v>
      </c>
      <c r="P272" s="10">
        <f>G272*源泉徴収税額表!G272</f>
        <v>0</v>
      </c>
      <c r="Q272" s="10">
        <f>H272*源泉徴収税額表!H272</f>
        <v>0</v>
      </c>
      <c r="R272" s="10">
        <f>I272*源泉徴収税額表!I272</f>
        <v>0</v>
      </c>
      <c r="S272" s="10">
        <f>J272*源泉徴収税額表!J272</f>
        <v>0</v>
      </c>
      <c r="T272" s="10">
        <f>K272*源泉徴収税額表!K272</f>
        <v>0</v>
      </c>
    </row>
    <row r="273" spans="1:20" s="10" customFormat="1">
      <c r="A273" s="36"/>
      <c r="B273" s="37"/>
      <c r="C273" s="38"/>
      <c r="D273" s="38"/>
      <c r="E273" s="38"/>
      <c r="F273" s="38"/>
      <c r="G273" s="38"/>
      <c r="H273" s="38"/>
      <c r="I273" s="38"/>
      <c r="J273" s="38"/>
      <c r="K273" s="38"/>
      <c r="L273" s="39"/>
    </row>
    <row r="274" spans="1:20" s="10" customFormat="1">
      <c r="A274" s="36">
        <v>221</v>
      </c>
      <c r="B274" s="37">
        <v>665000</v>
      </c>
      <c r="C274" s="38">
        <v>668000</v>
      </c>
      <c r="D274" s="38">
        <f>IF(AND(傷病手当金計算!$D$7=0,傷病手当金計算!$D$19&gt;=B274,傷病手当金計算!$D$19&lt;C274),1,0)</f>
        <v>0</v>
      </c>
      <c r="E274" s="38">
        <f>IF(AND(傷病手当金計算!$D$7=1,傷病手当金計算!$D$19&gt;=B274,傷病手当金計算!$D$19&lt;C274),1,0)</f>
        <v>0</v>
      </c>
      <c r="F274" s="38">
        <f>IF(AND(傷病手当金計算!$D$7=2,傷病手当金計算!$D$19&gt;=B274,傷病手当金計算!$D$19&lt;C274),1,0)</f>
        <v>0</v>
      </c>
      <c r="G274" s="38">
        <f>IF(AND(傷病手当金計算!$D$7=3,傷病手当金計算!$D$19&gt;=B274,傷病手当金計算!$D$19&lt;C274),1,0)</f>
        <v>0</v>
      </c>
      <c r="H274" s="38">
        <f>IF(AND(傷病手当金計算!$D$7=4,傷病手当金計算!$D$19&gt;=B274,傷病手当金計算!$D$19&lt;C274),1,0)</f>
        <v>0</v>
      </c>
      <c r="I274" s="38">
        <f>IF(AND(傷病手当金計算!$D$7=5,傷病手当金計算!$D$19&gt;=B274,傷病手当金計算!$D$19&lt;C274),1,0)</f>
        <v>0</v>
      </c>
      <c r="J274" s="38">
        <f>IF(AND(傷病手当金計算!$D$7=6,傷病手当金計算!$D$19&gt;=B274,傷病手当金計算!$D$19&lt;C274),1,0)</f>
        <v>0</v>
      </c>
      <c r="K274" s="38">
        <f>IF(AND(傷病手当金計算!$D$7=7,傷病手当金計算!$D$19&gt;=B274,傷病手当金計算!$D$19&lt;C274),1,0)</f>
        <v>0</v>
      </c>
      <c r="L274" s="39"/>
      <c r="M274" s="10">
        <f>D274*源泉徴収税額表!D274</f>
        <v>0</v>
      </c>
      <c r="N274" s="10">
        <f>E274*源泉徴収税額表!E274</f>
        <v>0</v>
      </c>
      <c r="O274" s="10">
        <f>F274*源泉徴収税額表!F274</f>
        <v>0</v>
      </c>
      <c r="P274" s="10">
        <f>G274*源泉徴収税額表!G274</f>
        <v>0</v>
      </c>
      <c r="Q274" s="10">
        <f>H274*源泉徴収税額表!H274</f>
        <v>0</v>
      </c>
      <c r="R274" s="10">
        <f>I274*源泉徴収税額表!I274</f>
        <v>0</v>
      </c>
      <c r="S274" s="10">
        <f>J274*源泉徴収税額表!J274</f>
        <v>0</v>
      </c>
      <c r="T274" s="10">
        <f>K274*源泉徴収税額表!K274</f>
        <v>0</v>
      </c>
    </row>
    <row r="275" spans="1:20" s="10" customFormat="1">
      <c r="A275" s="36">
        <v>222</v>
      </c>
      <c r="B275" s="37">
        <v>668000</v>
      </c>
      <c r="C275" s="38">
        <v>671000</v>
      </c>
      <c r="D275" s="38">
        <f>IF(AND(傷病手当金計算!$D$7=0,傷病手当金計算!$D$19&gt;=B275,傷病手当金計算!$D$19&lt;C275),1,0)</f>
        <v>0</v>
      </c>
      <c r="E275" s="38">
        <f>IF(AND(傷病手当金計算!$D$7=1,傷病手当金計算!$D$19&gt;=B275,傷病手当金計算!$D$19&lt;C275),1,0)</f>
        <v>0</v>
      </c>
      <c r="F275" s="38">
        <f>IF(AND(傷病手当金計算!$D$7=2,傷病手当金計算!$D$19&gt;=B275,傷病手当金計算!$D$19&lt;C275),1,0)</f>
        <v>0</v>
      </c>
      <c r="G275" s="38">
        <f>IF(AND(傷病手当金計算!$D$7=3,傷病手当金計算!$D$19&gt;=B275,傷病手当金計算!$D$19&lt;C275),1,0)</f>
        <v>0</v>
      </c>
      <c r="H275" s="38">
        <f>IF(AND(傷病手当金計算!$D$7=4,傷病手当金計算!$D$19&gt;=B275,傷病手当金計算!$D$19&lt;C275),1,0)</f>
        <v>0</v>
      </c>
      <c r="I275" s="38">
        <f>IF(AND(傷病手当金計算!$D$7=5,傷病手当金計算!$D$19&gt;=B275,傷病手当金計算!$D$19&lt;C275),1,0)</f>
        <v>0</v>
      </c>
      <c r="J275" s="38">
        <f>IF(AND(傷病手当金計算!$D$7=6,傷病手当金計算!$D$19&gt;=B275,傷病手当金計算!$D$19&lt;C275),1,0)</f>
        <v>0</v>
      </c>
      <c r="K275" s="38">
        <f>IF(AND(傷病手当金計算!$D$7=7,傷病手当金計算!$D$19&gt;=B275,傷病手当金計算!$D$19&lt;C275),1,0)</f>
        <v>0</v>
      </c>
      <c r="L275" s="39"/>
      <c r="M275" s="10">
        <f>D275*源泉徴収税額表!D275</f>
        <v>0</v>
      </c>
      <c r="N275" s="10">
        <f>E275*源泉徴収税額表!E275</f>
        <v>0</v>
      </c>
      <c r="O275" s="10">
        <f>F275*源泉徴収税額表!F275</f>
        <v>0</v>
      </c>
      <c r="P275" s="10">
        <f>G275*源泉徴収税額表!G275</f>
        <v>0</v>
      </c>
      <c r="Q275" s="10">
        <f>H275*源泉徴収税額表!H275</f>
        <v>0</v>
      </c>
      <c r="R275" s="10">
        <f>I275*源泉徴収税額表!I275</f>
        <v>0</v>
      </c>
      <c r="S275" s="10">
        <f>J275*源泉徴収税額表!J275</f>
        <v>0</v>
      </c>
      <c r="T275" s="10">
        <f>K275*源泉徴収税額表!K275</f>
        <v>0</v>
      </c>
    </row>
    <row r="276" spans="1:20" s="10" customFormat="1">
      <c r="A276" s="36">
        <v>223</v>
      </c>
      <c r="B276" s="37">
        <v>671000</v>
      </c>
      <c r="C276" s="38">
        <v>674000</v>
      </c>
      <c r="D276" s="38">
        <f>IF(AND(傷病手当金計算!$D$7=0,傷病手当金計算!$D$19&gt;=B276,傷病手当金計算!$D$19&lt;C276),1,0)</f>
        <v>0</v>
      </c>
      <c r="E276" s="38">
        <f>IF(AND(傷病手当金計算!$D$7=1,傷病手当金計算!$D$19&gt;=B276,傷病手当金計算!$D$19&lt;C276),1,0)</f>
        <v>0</v>
      </c>
      <c r="F276" s="38">
        <f>IF(AND(傷病手当金計算!$D$7=2,傷病手当金計算!$D$19&gt;=B276,傷病手当金計算!$D$19&lt;C276),1,0)</f>
        <v>0</v>
      </c>
      <c r="G276" s="38">
        <f>IF(AND(傷病手当金計算!$D$7=3,傷病手当金計算!$D$19&gt;=B276,傷病手当金計算!$D$19&lt;C276),1,0)</f>
        <v>0</v>
      </c>
      <c r="H276" s="38">
        <f>IF(AND(傷病手当金計算!$D$7=4,傷病手当金計算!$D$19&gt;=B276,傷病手当金計算!$D$19&lt;C276),1,0)</f>
        <v>0</v>
      </c>
      <c r="I276" s="38">
        <f>IF(AND(傷病手当金計算!$D$7=5,傷病手当金計算!$D$19&gt;=B276,傷病手当金計算!$D$19&lt;C276),1,0)</f>
        <v>0</v>
      </c>
      <c r="J276" s="38">
        <f>IF(AND(傷病手当金計算!$D$7=6,傷病手当金計算!$D$19&gt;=B276,傷病手当金計算!$D$19&lt;C276),1,0)</f>
        <v>0</v>
      </c>
      <c r="K276" s="38">
        <f>IF(AND(傷病手当金計算!$D$7=7,傷病手当金計算!$D$19&gt;=B276,傷病手当金計算!$D$19&lt;C276),1,0)</f>
        <v>0</v>
      </c>
      <c r="L276" s="39"/>
      <c r="M276" s="10">
        <f>D276*源泉徴収税額表!D276</f>
        <v>0</v>
      </c>
      <c r="N276" s="10">
        <f>E276*源泉徴収税額表!E276</f>
        <v>0</v>
      </c>
      <c r="O276" s="10">
        <f>F276*源泉徴収税額表!F276</f>
        <v>0</v>
      </c>
      <c r="P276" s="10">
        <f>G276*源泉徴収税額表!G276</f>
        <v>0</v>
      </c>
      <c r="Q276" s="10">
        <f>H276*源泉徴収税額表!H276</f>
        <v>0</v>
      </c>
      <c r="R276" s="10">
        <f>I276*源泉徴収税額表!I276</f>
        <v>0</v>
      </c>
      <c r="S276" s="10">
        <f>J276*源泉徴収税額表!J276</f>
        <v>0</v>
      </c>
      <c r="T276" s="10">
        <f>K276*源泉徴収税額表!K276</f>
        <v>0</v>
      </c>
    </row>
    <row r="277" spans="1:20" s="10" customFormat="1">
      <c r="A277" s="36">
        <v>224</v>
      </c>
      <c r="B277" s="37">
        <v>674000</v>
      </c>
      <c r="C277" s="38">
        <v>677000</v>
      </c>
      <c r="D277" s="38">
        <f>IF(AND(傷病手当金計算!$D$7=0,傷病手当金計算!$D$19&gt;=B277,傷病手当金計算!$D$19&lt;C277),1,0)</f>
        <v>0</v>
      </c>
      <c r="E277" s="38">
        <f>IF(AND(傷病手当金計算!$D$7=1,傷病手当金計算!$D$19&gt;=B277,傷病手当金計算!$D$19&lt;C277),1,0)</f>
        <v>0</v>
      </c>
      <c r="F277" s="38">
        <f>IF(AND(傷病手当金計算!$D$7=2,傷病手当金計算!$D$19&gt;=B277,傷病手当金計算!$D$19&lt;C277),1,0)</f>
        <v>0</v>
      </c>
      <c r="G277" s="38">
        <f>IF(AND(傷病手当金計算!$D$7=3,傷病手当金計算!$D$19&gt;=B277,傷病手当金計算!$D$19&lt;C277),1,0)</f>
        <v>0</v>
      </c>
      <c r="H277" s="38">
        <f>IF(AND(傷病手当金計算!$D$7=4,傷病手当金計算!$D$19&gt;=B277,傷病手当金計算!$D$19&lt;C277),1,0)</f>
        <v>0</v>
      </c>
      <c r="I277" s="38">
        <f>IF(AND(傷病手当金計算!$D$7=5,傷病手当金計算!$D$19&gt;=B277,傷病手当金計算!$D$19&lt;C277),1,0)</f>
        <v>0</v>
      </c>
      <c r="J277" s="38">
        <f>IF(AND(傷病手当金計算!$D$7=6,傷病手当金計算!$D$19&gt;=B277,傷病手当金計算!$D$19&lt;C277),1,0)</f>
        <v>0</v>
      </c>
      <c r="K277" s="38">
        <f>IF(AND(傷病手当金計算!$D$7=7,傷病手当金計算!$D$19&gt;=B277,傷病手当金計算!$D$19&lt;C277),1,0)</f>
        <v>0</v>
      </c>
      <c r="L277" s="39"/>
      <c r="M277" s="10">
        <f>D277*源泉徴収税額表!D277</f>
        <v>0</v>
      </c>
      <c r="N277" s="10">
        <f>E277*源泉徴収税額表!E277</f>
        <v>0</v>
      </c>
      <c r="O277" s="10">
        <f>F277*源泉徴収税額表!F277</f>
        <v>0</v>
      </c>
      <c r="P277" s="10">
        <f>G277*源泉徴収税額表!G277</f>
        <v>0</v>
      </c>
      <c r="Q277" s="10">
        <f>H277*源泉徴収税額表!H277</f>
        <v>0</v>
      </c>
      <c r="R277" s="10">
        <f>I277*源泉徴収税額表!I277</f>
        <v>0</v>
      </c>
      <c r="S277" s="10">
        <f>J277*源泉徴収税額表!J277</f>
        <v>0</v>
      </c>
      <c r="T277" s="10">
        <f>K277*源泉徴収税額表!K277</f>
        <v>0</v>
      </c>
    </row>
    <row r="278" spans="1:20" s="10" customFormat="1">
      <c r="A278" s="36">
        <v>225</v>
      </c>
      <c r="B278" s="37">
        <v>677000</v>
      </c>
      <c r="C278" s="38">
        <v>680000</v>
      </c>
      <c r="D278" s="38">
        <f>IF(AND(傷病手当金計算!$D$7=0,傷病手当金計算!$D$19&gt;=B278,傷病手当金計算!$D$19&lt;C278),1,0)</f>
        <v>0</v>
      </c>
      <c r="E278" s="38">
        <f>IF(AND(傷病手当金計算!$D$7=1,傷病手当金計算!$D$19&gt;=B278,傷病手当金計算!$D$19&lt;C278),1,0)</f>
        <v>0</v>
      </c>
      <c r="F278" s="38">
        <f>IF(AND(傷病手当金計算!$D$7=2,傷病手当金計算!$D$19&gt;=B278,傷病手当金計算!$D$19&lt;C278),1,0)</f>
        <v>0</v>
      </c>
      <c r="G278" s="38">
        <f>IF(AND(傷病手当金計算!$D$7=3,傷病手当金計算!$D$19&gt;=B278,傷病手当金計算!$D$19&lt;C278),1,0)</f>
        <v>0</v>
      </c>
      <c r="H278" s="38">
        <f>IF(AND(傷病手当金計算!$D$7=4,傷病手当金計算!$D$19&gt;=B278,傷病手当金計算!$D$19&lt;C278),1,0)</f>
        <v>0</v>
      </c>
      <c r="I278" s="38">
        <f>IF(AND(傷病手当金計算!$D$7=5,傷病手当金計算!$D$19&gt;=B278,傷病手当金計算!$D$19&lt;C278),1,0)</f>
        <v>0</v>
      </c>
      <c r="J278" s="38">
        <f>IF(AND(傷病手当金計算!$D$7=6,傷病手当金計算!$D$19&gt;=B278,傷病手当金計算!$D$19&lt;C278),1,0)</f>
        <v>0</v>
      </c>
      <c r="K278" s="38">
        <f>IF(AND(傷病手当金計算!$D$7=7,傷病手当金計算!$D$19&gt;=B278,傷病手当金計算!$D$19&lt;C278),1,0)</f>
        <v>0</v>
      </c>
      <c r="L278" s="39"/>
      <c r="M278" s="10">
        <f>D278*源泉徴収税額表!D278</f>
        <v>0</v>
      </c>
      <c r="N278" s="10">
        <f>E278*源泉徴収税額表!E278</f>
        <v>0</v>
      </c>
      <c r="O278" s="10">
        <f>F278*源泉徴収税額表!F278</f>
        <v>0</v>
      </c>
      <c r="P278" s="10">
        <f>G278*源泉徴収税額表!G278</f>
        <v>0</v>
      </c>
      <c r="Q278" s="10">
        <f>H278*源泉徴収税額表!H278</f>
        <v>0</v>
      </c>
      <c r="R278" s="10">
        <f>I278*源泉徴収税額表!I278</f>
        <v>0</v>
      </c>
      <c r="S278" s="10">
        <f>J278*源泉徴収税額表!J278</f>
        <v>0</v>
      </c>
      <c r="T278" s="10">
        <f>K278*源泉徴収税額表!K278</f>
        <v>0</v>
      </c>
    </row>
    <row r="279" spans="1:20" s="10" customFormat="1">
      <c r="A279" s="36"/>
      <c r="B279" s="37"/>
      <c r="C279" s="38"/>
      <c r="D279" s="38"/>
      <c r="E279" s="38"/>
      <c r="F279" s="38"/>
      <c r="G279" s="38"/>
      <c r="H279" s="38"/>
      <c r="I279" s="38"/>
      <c r="J279" s="38"/>
      <c r="K279" s="38"/>
      <c r="L279" s="39"/>
    </row>
    <row r="280" spans="1:20" s="10" customFormat="1">
      <c r="A280" s="36">
        <v>226</v>
      </c>
      <c r="B280" s="37">
        <v>680000</v>
      </c>
      <c r="C280" s="38">
        <v>683000</v>
      </c>
      <c r="D280" s="38">
        <f>IF(AND(傷病手当金計算!$D$7=0,傷病手当金計算!$D$19&gt;=B280,傷病手当金計算!$D$19&lt;C280),1,0)</f>
        <v>0</v>
      </c>
      <c r="E280" s="38">
        <f>IF(AND(傷病手当金計算!$D$7=1,傷病手当金計算!$D$19&gt;=B280,傷病手当金計算!$D$19&lt;C280),1,0)</f>
        <v>0</v>
      </c>
      <c r="F280" s="38">
        <f>IF(AND(傷病手当金計算!$D$7=2,傷病手当金計算!$D$19&gt;=B280,傷病手当金計算!$D$19&lt;C280),1,0)</f>
        <v>0</v>
      </c>
      <c r="G280" s="38">
        <f>IF(AND(傷病手当金計算!$D$7=3,傷病手当金計算!$D$19&gt;=B280,傷病手当金計算!$D$19&lt;C280),1,0)</f>
        <v>0</v>
      </c>
      <c r="H280" s="38">
        <f>IF(AND(傷病手当金計算!$D$7=4,傷病手当金計算!$D$19&gt;=B280,傷病手当金計算!$D$19&lt;C280),1,0)</f>
        <v>0</v>
      </c>
      <c r="I280" s="38">
        <f>IF(AND(傷病手当金計算!$D$7=5,傷病手当金計算!$D$19&gt;=B280,傷病手当金計算!$D$19&lt;C280),1,0)</f>
        <v>0</v>
      </c>
      <c r="J280" s="38">
        <f>IF(AND(傷病手当金計算!$D$7=6,傷病手当金計算!$D$19&gt;=B280,傷病手当金計算!$D$19&lt;C280),1,0)</f>
        <v>0</v>
      </c>
      <c r="K280" s="38">
        <f>IF(AND(傷病手当金計算!$D$7=7,傷病手当金計算!$D$19&gt;=B280,傷病手当金計算!$D$19&lt;C280),1,0)</f>
        <v>0</v>
      </c>
      <c r="L280" s="39"/>
      <c r="M280" s="10">
        <f>D280*源泉徴収税額表!D280</f>
        <v>0</v>
      </c>
      <c r="N280" s="10">
        <f>E280*源泉徴収税額表!E280</f>
        <v>0</v>
      </c>
      <c r="O280" s="10">
        <f>F280*源泉徴収税額表!F280</f>
        <v>0</v>
      </c>
      <c r="P280" s="10">
        <f>G280*源泉徴収税額表!G280</f>
        <v>0</v>
      </c>
      <c r="Q280" s="10">
        <f>H280*源泉徴収税額表!H280</f>
        <v>0</v>
      </c>
      <c r="R280" s="10">
        <f>I280*源泉徴収税額表!I280</f>
        <v>0</v>
      </c>
      <c r="S280" s="10">
        <f>J280*源泉徴収税額表!J280</f>
        <v>0</v>
      </c>
      <c r="T280" s="10">
        <f>K280*源泉徴収税額表!K280</f>
        <v>0</v>
      </c>
    </row>
    <row r="281" spans="1:20" s="10" customFormat="1">
      <c r="A281" s="36">
        <v>227</v>
      </c>
      <c r="B281" s="37">
        <v>683000</v>
      </c>
      <c r="C281" s="38">
        <v>686000</v>
      </c>
      <c r="D281" s="38">
        <f>IF(AND(傷病手当金計算!$D$7=0,傷病手当金計算!$D$19&gt;=B281,傷病手当金計算!$D$19&lt;C281),1,0)</f>
        <v>0</v>
      </c>
      <c r="E281" s="38">
        <f>IF(AND(傷病手当金計算!$D$7=1,傷病手当金計算!$D$19&gt;=B281,傷病手当金計算!$D$19&lt;C281),1,0)</f>
        <v>0</v>
      </c>
      <c r="F281" s="38">
        <f>IF(AND(傷病手当金計算!$D$7=2,傷病手当金計算!$D$19&gt;=B281,傷病手当金計算!$D$19&lt;C281),1,0)</f>
        <v>0</v>
      </c>
      <c r="G281" s="38">
        <f>IF(AND(傷病手当金計算!$D$7=3,傷病手当金計算!$D$19&gt;=B281,傷病手当金計算!$D$19&lt;C281),1,0)</f>
        <v>0</v>
      </c>
      <c r="H281" s="38">
        <f>IF(AND(傷病手当金計算!$D$7=4,傷病手当金計算!$D$19&gt;=B281,傷病手当金計算!$D$19&lt;C281),1,0)</f>
        <v>0</v>
      </c>
      <c r="I281" s="38">
        <f>IF(AND(傷病手当金計算!$D$7=5,傷病手当金計算!$D$19&gt;=B281,傷病手当金計算!$D$19&lt;C281),1,0)</f>
        <v>0</v>
      </c>
      <c r="J281" s="38">
        <f>IF(AND(傷病手当金計算!$D$7=6,傷病手当金計算!$D$19&gt;=B281,傷病手当金計算!$D$19&lt;C281),1,0)</f>
        <v>0</v>
      </c>
      <c r="K281" s="38">
        <f>IF(AND(傷病手当金計算!$D$7=7,傷病手当金計算!$D$19&gt;=B281,傷病手当金計算!$D$19&lt;C281),1,0)</f>
        <v>0</v>
      </c>
      <c r="L281" s="39"/>
      <c r="M281" s="10">
        <f>D281*源泉徴収税額表!D281</f>
        <v>0</v>
      </c>
      <c r="N281" s="10">
        <f>E281*源泉徴収税額表!E281</f>
        <v>0</v>
      </c>
      <c r="O281" s="10">
        <f>F281*源泉徴収税額表!F281</f>
        <v>0</v>
      </c>
      <c r="P281" s="10">
        <f>G281*源泉徴収税額表!G281</f>
        <v>0</v>
      </c>
      <c r="Q281" s="10">
        <f>H281*源泉徴収税額表!H281</f>
        <v>0</v>
      </c>
      <c r="R281" s="10">
        <f>I281*源泉徴収税額表!I281</f>
        <v>0</v>
      </c>
      <c r="S281" s="10">
        <f>J281*源泉徴収税額表!J281</f>
        <v>0</v>
      </c>
      <c r="T281" s="10">
        <f>K281*源泉徴収税額表!K281</f>
        <v>0</v>
      </c>
    </row>
    <row r="282" spans="1:20" s="10" customFormat="1">
      <c r="A282" s="36">
        <v>228</v>
      </c>
      <c r="B282" s="37">
        <v>686000</v>
      </c>
      <c r="C282" s="38">
        <v>689000</v>
      </c>
      <c r="D282" s="38">
        <f>IF(AND(傷病手当金計算!$D$7=0,傷病手当金計算!$D$19&gt;=B282,傷病手当金計算!$D$19&lt;C282),1,0)</f>
        <v>0</v>
      </c>
      <c r="E282" s="38">
        <f>IF(AND(傷病手当金計算!$D$7=1,傷病手当金計算!$D$19&gt;=B282,傷病手当金計算!$D$19&lt;C282),1,0)</f>
        <v>0</v>
      </c>
      <c r="F282" s="38">
        <f>IF(AND(傷病手当金計算!$D$7=2,傷病手当金計算!$D$19&gt;=B282,傷病手当金計算!$D$19&lt;C282),1,0)</f>
        <v>0</v>
      </c>
      <c r="G282" s="38">
        <f>IF(AND(傷病手当金計算!$D$7=3,傷病手当金計算!$D$19&gt;=B282,傷病手当金計算!$D$19&lt;C282),1,0)</f>
        <v>0</v>
      </c>
      <c r="H282" s="38">
        <f>IF(AND(傷病手当金計算!$D$7=4,傷病手当金計算!$D$19&gt;=B282,傷病手当金計算!$D$19&lt;C282),1,0)</f>
        <v>0</v>
      </c>
      <c r="I282" s="38">
        <f>IF(AND(傷病手当金計算!$D$7=5,傷病手当金計算!$D$19&gt;=B282,傷病手当金計算!$D$19&lt;C282),1,0)</f>
        <v>0</v>
      </c>
      <c r="J282" s="38">
        <f>IF(AND(傷病手当金計算!$D$7=6,傷病手当金計算!$D$19&gt;=B282,傷病手当金計算!$D$19&lt;C282),1,0)</f>
        <v>0</v>
      </c>
      <c r="K282" s="38">
        <f>IF(AND(傷病手当金計算!$D$7=7,傷病手当金計算!$D$19&gt;=B282,傷病手当金計算!$D$19&lt;C282),1,0)</f>
        <v>0</v>
      </c>
      <c r="L282" s="39"/>
      <c r="M282" s="10">
        <f>D282*源泉徴収税額表!D282</f>
        <v>0</v>
      </c>
      <c r="N282" s="10">
        <f>E282*源泉徴収税額表!E282</f>
        <v>0</v>
      </c>
      <c r="O282" s="10">
        <f>F282*源泉徴収税額表!F282</f>
        <v>0</v>
      </c>
      <c r="P282" s="10">
        <f>G282*源泉徴収税額表!G282</f>
        <v>0</v>
      </c>
      <c r="Q282" s="10">
        <f>H282*源泉徴収税額表!H282</f>
        <v>0</v>
      </c>
      <c r="R282" s="10">
        <f>I282*源泉徴収税額表!I282</f>
        <v>0</v>
      </c>
      <c r="S282" s="10">
        <f>J282*源泉徴収税額表!J282</f>
        <v>0</v>
      </c>
      <c r="T282" s="10">
        <f>K282*源泉徴収税額表!K282</f>
        <v>0</v>
      </c>
    </row>
    <row r="283" spans="1:20" s="10" customFormat="1">
      <c r="A283" s="36">
        <v>229</v>
      </c>
      <c r="B283" s="37">
        <v>689000</v>
      </c>
      <c r="C283" s="38">
        <v>692000</v>
      </c>
      <c r="D283" s="38">
        <f>IF(AND(傷病手当金計算!$D$7=0,傷病手当金計算!$D$19&gt;=B283,傷病手当金計算!$D$19&lt;C283),1,0)</f>
        <v>0</v>
      </c>
      <c r="E283" s="38">
        <f>IF(AND(傷病手当金計算!$D$7=1,傷病手当金計算!$D$19&gt;=B283,傷病手当金計算!$D$19&lt;C283),1,0)</f>
        <v>0</v>
      </c>
      <c r="F283" s="38">
        <f>IF(AND(傷病手当金計算!$D$7=2,傷病手当金計算!$D$19&gt;=B283,傷病手当金計算!$D$19&lt;C283),1,0)</f>
        <v>0</v>
      </c>
      <c r="G283" s="38">
        <f>IF(AND(傷病手当金計算!$D$7=3,傷病手当金計算!$D$19&gt;=B283,傷病手当金計算!$D$19&lt;C283),1,0)</f>
        <v>0</v>
      </c>
      <c r="H283" s="38">
        <f>IF(AND(傷病手当金計算!$D$7=4,傷病手当金計算!$D$19&gt;=B283,傷病手当金計算!$D$19&lt;C283),1,0)</f>
        <v>0</v>
      </c>
      <c r="I283" s="38">
        <f>IF(AND(傷病手当金計算!$D$7=5,傷病手当金計算!$D$19&gt;=B283,傷病手当金計算!$D$19&lt;C283),1,0)</f>
        <v>0</v>
      </c>
      <c r="J283" s="38">
        <f>IF(AND(傷病手当金計算!$D$7=6,傷病手当金計算!$D$19&gt;=B283,傷病手当金計算!$D$19&lt;C283),1,0)</f>
        <v>0</v>
      </c>
      <c r="K283" s="38">
        <f>IF(AND(傷病手当金計算!$D$7=7,傷病手当金計算!$D$19&gt;=B283,傷病手当金計算!$D$19&lt;C283),1,0)</f>
        <v>0</v>
      </c>
      <c r="L283" s="39"/>
      <c r="M283" s="10">
        <f>D283*源泉徴収税額表!D283</f>
        <v>0</v>
      </c>
      <c r="N283" s="10">
        <f>E283*源泉徴収税額表!E283</f>
        <v>0</v>
      </c>
      <c r="O283" s="10">
        <f>F283*源泉徴収税額表!F283</f>
        <v>0</v>
      </c>
      <c r="P283" s="10">
        <f>G283*源泉徴収税額表!G283</f>
        <v>0</v>
      </c>
      <c r="Q283" s="10">
        <f>H283*源泉徴収税額表!H283</f>
        <v>0</v>
      </c>
      <c r="R283" s="10">
        <f>I283*源泉徴収税額表!I283</f>
        <v>0</v>
      </c>
      <c r="S283" s="10">
        <f>J283*源泉徴収税額表!J283</f>
        <v>0</v>
      </c>
      <c r="T283" s="10">
        <f>K283*源泉徴収税額表!K283</f>
        <v>0</v>
      </c>
    </row>
    <row r="284" spans="1:20" s="10" customFormat="1">
      <c r="A284" s="36">
        <v>230</v>
      </c>
      <c r="B284" s="37">
        <v>692000</v>
      </c>
      <c r="C284" s="38">
        <v>695000</v>
      </c>
      <c r="D284" s="38">
        <f>IF(AND(傷病手当金計算!$D$7=0,傷病手当金計算!$D$19&gt;=B284,傷病手当金計算!$D$19&lt;C284),1,0)</f>
        <v>0</v>
      </c>
      <c r="E284" s="38">
        <f>IF(AND(傷病手当金計算!$D$7=1,傷病手当金計算!$D$19&gt;=B284,傷病手当金計算!$D$19&lt;C284),1,0)</f>
        <v>0</v>
      </c>
      <c r="F284" s="38">
        <f>IF(AND(傷病手当金計算!$D$7=2,傷病手当金計算!$D$19&gt;=B284,傷病手当金計算!$D$19&lt;C284),1,0)</f>
        <v>0</v>
      </c>
      <c r="G284" s="38">
        <f>IF(AND(傷病手当金計算!$D$7=3,傷病手当金計算!$D$19&gt;=B284,傷病手当金計算!$D$19&lt;C284),1,0)</f>
        <v>0</v>
      </c>
      <c r="H284" s="38">
        <f>IF(AND(傷病手当金計算!$D$7=4,傷病手当金計算!$D$19&gt;=B284,傷病手当金計算!$D$19&lt;C284),1,0)</f>
        <v>0</v>
      </c>
      <c r="I284" s="38">
        <f>IF(AND(傷病手当金計算!$D$7=5,傷病手当金計算!$D$19&gt;=B284,傷病手当金計算!$D$19&lt;C284),1,0)</f>
        <v>0</v>
      </c>
      <c r="J284" s="38">
        <f>IF(AND(傷病手当金計算!$D$7=6,傷病手当金計算!$D$19&gt;=B284,傷病手当金計算!$D$19&lt;C284),1,0)</f>
        <v>0</v>
      </c>
      <c r="K284" s="38">
        <f>IF(AND(傷病手当金計算!$D$7=7,傷病手当金計算!$D$19&gt;=B284,傷病手当金計算!$D$19&lt;C284),1,0)</f>
        <v>0</v>
      </c>
      <c r="L284" s="39"/>
      <c r="M284" s="10">
        <f>D284*源泉徴収税額表!D284</f>
        <v>0</v>
      </c>
      <c r="N284" s="10">
        <f>E284*源泉徴収税額表!E284</f>
        <v>0</v>
      </c>
      <c r="O284" s="10">
        <f>F284*源泉徴収税額表!F284</f>
        <v>0</v>
      </c>
      <c r="P284" s="10">
        <f>G284*源泉徴収税額表!G284</f>
        <v>0</v>
      </c>
      <c r="Q284" s="10">
        <f>H284*源泉徴収税額表!H284</f>
        <v>0</v>
      </c>
      <c r="R284" s="10">
        <f>I284*源泉徴収税額表!I284</f>
        <v>0</v>
      </c>
      <c r="S284" s="10">
        <f>J284*源泉徴収税額表!J284</f>
        <v>0</v>
      </c>
      <c r="T284" s="10">
        <f>K284*源泉徴収税額表!K284</f>
        <v>0</v>
      </c>
    </row>
    <row r="285" spans="1:20" s="10" customFormat="1">
      <c r="A285" s="36"/>
      <c r="B285" s="37"/>
      <c r="C285" s="38"/>
      <c r="D285" s="38"/>
      <c r="E285" s="38"/>
      <c r="F285" s="38"/>
      <c r="G285" s="38"/>
      <c r="H285" s="38"/>
      <c r="I285" s="38"/>
      <c r="J285" s="38"/>
      <c r="K285" s="38"/>
      <c r="L285" s="39"/>
    </row>
    <row r="286" spans="1:20" s="10" customFormat="1">
      <c r="A286" s="36">
        <v>231</v>
      </c>
      <c r="B286" s="37">
        <v>695000</v>
      </c>
      <c r="C286" s="38">
        <v>698000</v>
      </c>
      <c r="D286" s="38">
        <f>IF(AND(傷病手当金計算!$D$7=0,傷病手当金計算!$D$19&gt;=B286,傷病手当金計算!$D$19&lt;C286),1,0)</f>
        <v>0</v>
      </c>
      <c r="E286" s="38">
        <f>IF(AND(傷病手当金計算!$D$7=1,傷病手当金計算!$D$19&gt;=B286,傷病手当金計算!$D$19&lt;C286),1,0)</f>
        <v>0</v>
      </c>
      <c r="F286" s="38">
        <f>IF(AND(傷病手当金計算!$D$7=2,傷病手当金計算!$D$19&gt;=B286,傷病手当金計算!$D$19&lt;C286),1,0)</f>
        <v>0</v>
      </c>
      <c r="G286" s="38">
        <f>IF(AND(傷病手当金計算!$D$7=3,傷病手当金計算!$D$19&gt;=B286,傷病手当金計算!$D$19&lt;C286),1,0)</f>
        <v>0</v>
      </c>
      <c r="H286" s="38">
        <f>IF(AND(傷病手当金計算!$D$7=4,傷病手当金計算!$D$19&gt;=B286,傷病手当金計算!$D$19&lt;C286),1,0)</f>
        <v>0</v>
      </c>
      <c r="I286" s="38">
        <f>IF(AND(傷病手当金計算!$D$7=5,傷病手当金計算!$D$19&gt;=B286,傷病手当金計算!$D$19&lt;C286),1,0)</f>
        <v>0</v>
      </c>
      <c r="J286" s="38">
        <f>IF(AND(傷病手当金計算!$D$7=6,傷病手当金計算!$D$19&gt;=B286,傷病手当金計算!$D$19&lt;C286),1,0)</f>
        <v>0</v>
      </c>
      <c r="K286" s="38">
        <f>IF(AND(傷病手当金計算!$D$7=7,傷病手当金計算!$D$19&gt;=B286,傷病手当金計算!$D$19&lt;C286),1,0)</f>
        <v>0</v>
      </c>
      <c r="L286" s="39"/>
      <c r="M286" s="10">
        <f>D286*源泉徴収税額表!D286</f>
        <v>0</v>
      </c>
      <c r="N286" s="10">
        <f>E286*源泉徴収税額表!E286</f>
        <v>0</v>
      </c>
      <c r="O286" s="10">
        <f>F286*源泉徴収税額表!F286</f>
        <v>0</v>
      </c>
      <c r="P286" s="10">
        <f>G286*源泉徴収税額表!G286</f>
        <v>0</v>
      </c>
      <c r="Q286" s="10">
        <f>H286*源泉徴収税額表!H286</f>
        <v>0</v>
      </c>
      <c r="R286" s="10">
        <f>I286*源泉徴収税額表!I286</f>
        <v>0</v>
      </c>
      <c r="S286" s="10">
        <f>J286*源泉徴収税額表!J286</f>
        <v>0</v>
      </c>
      <c r="T286" s="10">
        <f>K286*源泉徴収税額表!K286</f>
        <v>0</v>
      </c>
    </row>
    <row r="287" spans="1:20" s="10" customFormat="1">
      <c r="A287" s="36">
        <v>232</v>
      </c>
      <c r="B287" s="37">
        <v>698000</v>
      </c>
      <c r="C287" s="38">
        <v>701000</v>
      </c>
      <c r="D287" s="38">
        <f>IF(AND(傷病手当金計算!$D$7=0,傷病手当金計算!$D$19&gt;=B287,傷病手当金計算!$D$19&lt;C287),1,0)</f>
        <v>0</v>
      </c>
      <c r="E287" s="38">
        <f>IF(AND(傷病手当金計算!$D$7=1,傷病手当金計算!$D$19&gt;=B287,傷病手当金計算!$D$19&lt;C287),1,0)</f>
        <v>0</v>
      </c>
      <c r="F287" s="38">
        <f>IF(AND(傷病手当金計算!$D$7=2,傷病手当金計算!$D$19&gt;=B287,傷病手当金計算!$D$19&lt;C287),1,0)</f>
        <v>0</v>
      </c>
      <c r="G287" s="38">
        <f>IF(AND(傷病手当金計算!$D$7=3,傷病手当金計算!$D$19&gt;=B287,傷病手当金計算!$D$19&lt;C287),1,0)</f>
        <v>0</v>
      </c>
      <c r="H287" s="38">
        <f>IF(AND(傷病手当金計算!$D$7=4,傷病手当金計算!$D$19&gt;=B287,傷病手当金計算!$D$19&lt;C287),1,0)</f>
        <v>0</v>
      </c>
      <c r="I287" s="38">
        <f>IF(AND(傷病手当金計算!$D$7=5,傷病手当金計算!$D$19&gt;=B287,傷病手当金計算!$D$19&lt;C287),1,0)</f>
        <v>0</v>
      </c>
      <c r="J287" s="38">
        <f>IF(AND(傷病手当金計算!$D$7=6,傷病手当金計算!$D$19&gt;=B287,傷病手当金計算!$D$19&lt;C287),1,0)</f>
        <v>0</v>
      </c>
      <c r="K287" s="38">
        <f>IF(AND(傷病手当金計算!$D$7=7,傷病手当金計算!$D$19&gt;=B287,傷病手当金計算!$D$19&lt;C287),1,0)</f>
        <v>0</v>
      </c>
      <c r="L287" s="39"/>
      <c r="M287" s="10">
        <f>D287*源泉徴収税額表!D287</f>
        <v>0</v>
      </c>
      <c r="N287" s="10">
        <f>E287*源泉徴収税額表!E287</f>
        <v>0</v>
      </c>
      <c r="O287" s="10">
        <f>F287*源泉徴収税額表!F287</f>
        <v>0</v>
      </c>
      <c r="P287" s="10">
        <f>G287*源泉徴収税額表!G287</f>
        <v>0</v>
      </c>
      <c r="Q287" s="10">
        <f>H287*源泉徴収税額表!H287</f>
        <v>0</v>
      </c>
      <c r="R287" s="10">
        <f>I287*源泉徴収税額表!I287</f>
        <v>0</v>
      </c>
      <c r="S287" s="10">
        <f>J287*源泉徴収税額表!J287</f>
        <v>0</v>
      </c>
      <c r="T287" s="10">
        <f>K287*源泉徴収税額表!K287</f>
        <v>0</v>
      </c>
    </row>
    <row r="288" spans="1:20" s="10" customFormat="1">
      <c r="A288" s="36">
        <v>233</v>
      </c>
      <c r="B288" s="37">
        <v>701000</v>
      </c>
      <c r="C288" s="38">
        <v>704000</v>
      </c>
      <c r="D288" s="38">
        <f>IF(AND(傷病手当金計算!$D$7=0,傷病手当金計算!$D$19&gt;=B288,傷病手当金計算!$D$19&lt;C288),1,0)</f>
        <v>0</v>
      </c>
      <c r="E288" s="38">
        <f>IF(AND(傷病手当金計算!$D$7=1,傷病手当金計算!$D$19&gt;=B288,傷病手当金計算!$D$19&lt;C288),1,0)</f>
        <v>0</v>
      </c>
      <c r="F288" s="38">
        <f>IF(AND(傷病手当金計算!$D$7=2,傷病手当金計算!$D$19&gt;=B288,傷病手当金計算!$D$19&lt;C288),1,0)</f>
        <v>0</v>
      </c>
      <c r="G288" s="38">
        <f>IF(AND(傷病手当金計算!$D$7=3,傷病手当金計算!$D$19&gt;=B288,傷病手当金計算!$D$19&lt;C288),1,0)</f>
        <v>0</v>
      </c>
      <c r="H288" s="38">
        <f>IF(AND(傷病手当金計算!$D$7=4,傷病手当金計算!$D$19&gt;=B288,傷病手当金計算!$D$19&lt;C288),1,0)</f>
        <v>0</v>
      </c>
      <c r="I288" s="38">
        <f>IF(AND(傷病手当金計算!$D$7=5,傷病手当金計算!$D$19&gt;=B288,傷病手当金計算!$D$19&lt;C288),1,0)</f>
        <v>0</v>
      </c>
      <c r="J288" s="38">
        <f>IF(AND(傷病手当金計算!$D$7=6,傷病手当金計算!$D$19&gt;=B288,傷病手当金計算!$D$19&lt;C288),1,0)</f>
        <v>0</v>
      </c>
      <c r="K288" s="38">
        <f>IF(AND(傷病手当金計算!$D$7=7,傷病手当金計算!$D$19&gt;=B288,傷病手当金計算!$D$19&lt;C288),1,0)</f>
        <v>0</v>
      </c>
      <c r="L288" s="39"/>
      <c r="M288" s="10">
        <f>D288*源泉徴収税額表!D288</f>
        <v>0</v>
      </c>
      <c r="N288" s="10">
        <f>E288*源泉徴収税額表!E288</f>
        <v>0</v>
      </c>
      <c r="O288" s="10">
        <f>F288*源泉徴収税額表!F288</f>
        <v>0</v>
      </c>
      <c r="P288" s="10">
        <f>G288*源泉徴収税額表!G288</f>
        <v>0</v>
      </c>
      <c r="Q288" s="10">
        <f>H288*源泉徴収税額表!H288</f>
        <v>0</v>
      </c>
      <c r="R288" s="10">
        <f>I288*源泉徴収税額表!I288</f>
        <v>0</v>
      </c>
      <c r="S288" s="10">
        <f>J288*源泉徴収税額表!J288</f>
        <v>0</v>
      </c>
      <c r="T288" s="10">
        <f>K288*源泉徴収税額表!K288</f>
        <v>0</v>
      </c>
    </row>
    <row r="289" spans="1:20" s="10" customFormat="1">
      <c r="A289" s="36">
        <v>234</v>
      </c>
      <c r="B289" s="37">
        <v>704000</v>
      </c>
      <c r="C289" s="38">
        <v>707000</v>
      </c>
      <c r="D289" s="38">
        <f>IF(AND(傷病手当金計算!$D$7=0,傷病手当金計算!$D$19&gt;=B289,傷病手当金計算!$D$19&lt;C289),1,0)</f>
        <v>0</v>
      </c>
      <c r="E289" s="38">
        <f>IF(AND(傷病手当金計算!$D$7=1,傷病手当金計算!$D$19&gt;=B289,傷病手当金計算!$D$19&lt;C289),1,0)</f>
        <v>0</v>
      </c>
      <c r="F289" s="38">
        <f>IF(AND(傷病手当金計算!$D$7=2,傷病手当金計算!$D$19&gt;=B289,傷病手当金計算!$D$19&lt;C289),1,0)</f>
        <v>0</v>
      </c>
      <c r="G289" s="38">
        <f>IF(AND(傷病手当金計算!$D$7=3,傷病手当金計算!$D$19&gt;=B289,傷病手当金計算!$D$19&lt;C289),1,0)</f>
        <v>0</v>
      </c>
      <c r="H289" s="38">
        <f>IF(AND(傷病手当金計算!$D$7=4,傷病手当金計算!$D$19&gt;=B289,傷病手当金計算!$D$19&lt;C289),1,0)</f>
        <v>0</v>
      </c>
      <c r="I289" s="38">
        <f>IF(AND(傷病手当金計算!$D$7=5,傷病手当金計算!$D$19&gt;=B289,傷病手当金計算!$D$19&lt;C289),1,0)</f>
        <v>0</v>
      </c>
      <c r="J289" s="38">
        <f>IF(AND(傷病手当金計算!$D$7=6,傷病手当金計算!$D$19&gt;=B289,傷病手当金計算!$D$19&lt;C289),1,0)</f>
        <v>0</v>
      </c>
      <c r="K289" s="38">
        <f>IF(AND(傷病手当金計算!$D$7=7,傷病手当金計算!$D$19&gt;=B289,傷病手当金計算!$D$19&lt;C289),1,0)</f>
        <v>0</v>
      </c>
      <c r="L289" s="39"/>
      <c r="M289" s="10">
        <f>D289*源泉徴収税額表!D289</f>
        <v>0</v>
      </c>
      <c r="N289" s="10">
        <f>E289*源泉徴収税額表!E289</f>
        <v>0</v>
      </c>
      <c r="O289" s="10">
        <f>F289*源泉徴収税額表!F289</f>
        <v>0</v>
      </c>
      <c r="P289" s="10">
        <f>G289*源泉徴収税額表!G289</f>
        <v>0</v>
      </c>
      <c r="Q289" s="10">
        <f>H289*源泉徴収税額表!H289</f>
        <v>0</v>
      </c>
      <c r="R289" s="10">
        <f>I289*源泉徴収税額表!I289</f>
        <v>0</v>
      </c>
      <c r="S289" s="10">
        <f>J289*源泉徴収税額表!J289</f>
        <v>0</v>
      </c>
      <c r="T289" s="10">
        <f>K289*源泉徴収税額表!K289</f>
        <v>0</v>
      </c>
    </row>
    <row r="290" spans="1:20" s="10" customFormat="1">
      <c r="A290" s="36">
        <v>235</v>
      </c>
      <c r="B290" s="37">
        <v>707000</v>
      </c>
      <c r="C290" s="38">
        <v>710000</v>
      </c>
      <c r="D290" s="38">
        <f>IF(AND(傷病手当金計算!$D$7=0,傷病手当金計算!$D$19&gt;=B290,傷病手当金計算!$D$19&lt;C290),1,0)</f>
        <v>0</v>
      </c>
      <c r="E290" s="38">
        <f>IF(AND(傷病手当金計算!$D$7=1,傷病手当金計算!$D$19&gt;=B290,傷病手当金計算!$D$19&lt;C290),1,0)</f>
        <v>0</v>
      </c>
      <c r="F290" s="38">
        <f>IF(AND(傷病手当金計算!$D$7=2,傷病手当金計算!$D$19&gt;=B290,傷病手当金計算!$D$19&lt;C290),1,0)</f>
        <v>0</v>
      </c>
      <c r="G290" s="38">
        <f>IF(AND(傷病手当金計算!$D$7=3,傷病手当金計算!$D$19&gt;=B290,傷病手当金計算!$D$19&lt;C290),1,0)</f>
        <v>0</v>
      </c>
      <c r="H290" s="38">
        <f>IF(AND(傷病手当金計算!$D$7=4,傷病手当金計算!$D$19&gt;=B290,傷病手当金計算!$D$19&lt;C290),1,0)</f>
        <v>0</v>
      </c>
      <c r="I290" s="38">
        <f>IF(AND(傷病手当金計算!$D$7=5,傷病手当金計算!$D$19&gt;=B290,傷病手当金計算!$D$19&lt;C290),1,0)</f>
        <v>0</v>
      </c>
      <c r="J290" s="38">
        <f>IF(AND(傷病手当金計算!$D$7=6,傷病手当金計算!$D$19&gt;=B290,傷病手当金計算!$D$19&lt;C290),1,0)</f>
        <v>0</v>
      </c>
      <c r="K290" s="38">
        <f>IF(AND(傷病手当金計算!$D$7=7,傷病手当金計算!$D$19&gt;=B290,傷病手当金計算!$D$19&lt;C290),1,0)</f>
        <v>0</v>
      </c>
      <c r="L290" s="39"/>
      <c r="M290" s="10">
        <f>D290*源泉徴収税額表!D290</f>
        <v>0</v>
      </c>
      <c r="N290" s="10">
        <f>E290*源泉徴収税額表!E290</f>
        <v>0</v>
      </c>
      <c r="O290" s="10">
        <f>F290*源泉徴収税額表!F290</f>
        <v>0</v>
      </c>
      <c r="P290" s="10">
        <f>G290*源泉徴収税額表!G290</f>
        <v>0</v>
      </c>
      <c r="Q290" s="10">
        <f>H290*源泉徴収税額表!H290</f>
        <v>0</v>
      </c>
      <c r="R290" s="10">
        <f>I290*源泉徴収税額表!I290</f>
        <v>0</v>
      </c>
      <c r="S290" s="10">
        <f>J290*源泉徴収税額表!J290</f>
        <v>0</v>
      </c>
      <c r="T290" s="10">
        <f>K290*源泉徴収税額表!K290</f>
        <v>0</v>
      </c>
    </row>
    <row r="291" spans="1:20" s="10" customFormat="1">
      <c r="A291" s="36"/>
      <c r="B291" s="37"/>
      <c r="C291" s="38"/>
      <c r="D291" s="38"/>
      <c r="E291" s="38"/>
      <c r="F291" s="38"/>
      <c r="G291" s="38"/>
      <c r="H291" s="38"/>
      <c r="I291" s="38"/>
      <c r="J291" s="38"/>
      <c r="K291" s="38"/>
      <c r="L291" s="39"/>
    </row>
    <row r="292" spans="1:20" s="10" customFormat="1">
      <c r="A292" s="36">
        <v>236</v>
      </c>
      <c r="B292" s="37">
        <v>710000</v>
      </c>
      <c r="C292" s="38">
        <v>713000</v>
      </c>
      <c r="D292" s="38">
        <f>IF(AND(傷病手当金計算!$D$7=0,傷病手当金計算!$D$19&gt;=B292,傷病手当金計算!$D$19&lt;C292),1,0)</f>
        <v>0</v>
      </c>
      <c r="E292" s="38">
        <f>IF(AND(傷病手当金計算!$D$7=1,傷病手当金計算!$D$19&gt;=B292,傷病手当金計算!$D$19&lt;C292),1,0)</f>
        <v>0</v>
      </c>
      <c r="F292" s="38">
        <f>IF(AND(傷病手当金計算!$D$7=2,傷病手当金計算!$D$19&gt;=B292,傷病手当金計算!$D$19&lt;C292),1,0)</f>
        <v>0</v>
      </c>
      <c r="G292" s="38">
        <f>IF(AND(傷病手当金計算!$D$7=3,傷病手当金計算!$D$19&gt;=B292,傷病手当金計算!$D$19&lt;C292),1,0)</f>
        <v>0</v>
      </c>
      <c r="H292" s="38">
        <f>IF(AND(傷病手当金計算!$D$7=4,傷病手当金計算!$D$19&gt;=B292,傷病手当金計算!$D$19&lt;C292),1,0)</f>
        <v>0</v>
      </c>
      <c r="I292" s="38">
        <f>IF(AND(傷病手当金計算!$D$7=5,傷病手当金計算!$D$19&gt;=B292,傷病手当金計算!$D$19&lt;C292),1,0)</f>
        <v>0</v>
      </c>
      <c r="J292" s="38">
        <f>IF(AND(傷病手当金計算!$D$7=6,傷病手当金計算!$D$19&gt;=B292,傷病手当金計算!$D$19&lt;C292),1,0)</f>
        <v>0</v>
      </c>
      <c r="K292" s="38">
        <f>IF(AND(傷病手当金計算!$D$7=7,傷病手当金計算!$D$19&gt;=B292,傷病手当金計算!$D$19&lt;C292),1,0)</f>
        <v>0</v>
      </c>
      <c r="L292" s="39"/>
      <c r="M292" s="10">
        <f>D292*源泉徴収税額表!D292</f>
        <v>0</v>
      </c>
      <c r="N292" s="10">
        <f>E292*源泉徴収税額表!E292</f>
        <v>0</v>
      </c>
      <c r="O292" s="10">
        <f>F292*源泉徴収税額表!F292</f>
        <v>0</v>
      </c>
      <c r="P292" s="10">
        <f>G292*源泉徴収税額表!G292</f>
        <v>0</v>
      </c>
      <c r="Q292" s="10">
        <f>H292*源泉徴収税額表!H292</f>
        <v>0</v>
      </c>
      <c r="R292" s="10">
        <f>I292*源泉徴収税額表!I292</f>
        <v>0</v>
      </c>
      <c r="S292" s="10">
        <f>J292*源泉徴収税額表!J292</f>
        <v>0</v>
      </c>
      <c r="T292" s="10">
        <f>K292*源泉徴収税額表!K292</f>
        <v>0</v>
      </c>
    </row>
    <row r="293" spans="1:20" s="10" customFormat="1">
      <c r="A293" s="36">
        <v>237</v>
      </c>
      <c r="B293" s="37">
        <v>713000</v>
      </c>
      <c r="C293" s="38">
        <v>716000</v>
      </c>
      <c r="D293" s="38">
        <f>IF(AND(傷病手当金計算!$D$7=0,傷病手当金計算!$D$19&gt;=B293,傷病手当金計算!$D$19&lt;C293),1,0)</f>
        <v>0</v>
      </c>
      <c r="E293" s="38">
        <f>IF(AND(傷病手当金計算!$D$7=1,傷病手当金計算!$D$19&gt;=B293,傷病手当金計算!$D$19&lt;C293),1,0)</f>
        <v>0</v>
      </c>
      <c r="F293" s="38">
        <f>IF(AND(傷病手当金計算!$D$7=2,傷病手当金計算!$D$19&gt;=B293,傷病手当金計算!$D$19&lt;C293),1,0)</f>
        <v>0</v>
      </c>
      <c r="G293" s="38">
        <f>IF(AND(傷病手当金計算!$D$7=3,傷病手当金計算!$D$19&gt;=B293,傷病手当金計算!$D$19&lt;C293),1,0)</f>
        <v>0</v>
      </c>
      <c r="H293" s="38">
        <f>IF(AND(傷病手当金計算!$D$7=4,傷病手当金計算!$D$19&gt;=B293,傷病手当金計算!$D$19&lt;C293),1,0)</f>
        <v>0</v>
      </c>
      <c r="I293" s="38">
        <f>IF(AND(傷病手当金計算!$D$7=5,傷病手当金計算!$D$19&gt;=B293,傷病手当金計算!$D$19&lt;C293),1,0)</f>
        <v>0</v>
      </c>
      <c r="J293" s="38">
        <f>IF(AND(傷病手当金計算!$D$7=6,傷病手当金計算!$D$19&gt;=B293,傷病手当金計算!$D$19&lt;C293),1,0)</f>
        <v>0</v>
      </c>
      <c r="K293" s="38">
        <f>IF(AND(傷病手当金計算!$D$7=7,傷病手当金計算!$D$19&gt;=B293,傷病手当金計算!$D$19&lt;C293),1,0)</f>
        <v>0</v>
      </c>
      <c r="L293" s="39"/>
      <c r="M293" s="10">
        <f>D293*源泉徴収税額表!D293</f>
        <v>0</v>
      </c>
      <c r="N293" s="10">
        <f>E293*源泉徴収税額表!E293</f>
        <v>0</v>
      </c>
      <c r="O293" s="10">
        <f>F293*源泉徴収税額表!F293</f>
        <v>0</v>
      </c>
      <c r="P293" s="10">
        <f>G293*源泉徴収税額表!G293</f>
        <v>0</v>
      </c>
      <c r="Q293" s="10">
        <f>H293*源泉徴収税額表!H293</f>
        <v>0</v>
      </c>
      <c r="R293" s="10">
        <f>I293*源泉徴収税額表!I293</f>
        <v>0</v>
      </c>
      <c r="S293" s="10">
        <f>J293*源泉徴収税額表!J293</f>
        <v>0</v>
      </c>
      <c r="T293" s="10">
        <f>K293*源泉徴収税額表!K293</f>
        <v>0</v>
      </c>
    </row>
    <row r="294" spans="1:20" s="10" customFormat="1">
      <c r="A294" s="36">
        <v>238</v>
      </c>
      <c r="B294" s="37">
        <v>716000</v>
      </c>
      <c r="C294" s="38">
        <v>719000</v>
      </c>
      <c r="D294" s="38">
        <f>IF(AND(傷病手当金計算!$D$7=0,傷病手当金計算!$D$19&gt;=B294,傷病手当金計算!$D$19&lt;C294),1,0)</f>
        <v>0</v>
      </c>
      <c r="E294" s="38">
        <f>IF(AND(傷病手当金計算!$D$7=1,傷病手当金計算!$D$19&gt;=B294,傷病手当金計算!$D$19&lt;C294),1,0)</f>
        <v>0</v>
      </c>
      <c r="F294" s="38">
        <f>IF(AND(傷病手当金計算!$D$7=2,傷病手当金計算!$D$19&gt;=B294,傷病手当金計算!$D$19&lt;C294),1,0)</f>
        <v>0</v>
      </c>
      <c r="G294" s="38">
        <f>IF(AND(傷病手当金計算!$D$7=3,傷病手当金計算!$D$19&gt;=B294,傷病手当金計算!$D$19&lt;C294),1,0)</f>
        <v>0</v>
      </c>
      <c r="H294" s="38">
        <f>IF(AND(傷病手当金計算!$D$7=4,傷病手当金計算!$D$19&gt;=B294,傷病手当金計算!$D$19&lt;C294),1,0)</f>
        <v>0</v>
      </c>
      <c r="I294" s="38">
        <f>IF(AND(傷病手当金計算!$D$7=5,傷病手当金計算!$D$19&gt;=B294,傷病手当金計算!$D$19&lt;C294),1,0)</f>
        <v>0</v>
      </c>
      <c r="J294" s="38">
        <f>IF(AND(傷病手当金計算!$D$7=6,傷病手当金計算!$D$19&gt;=B294,傷病手当金計算!$D$19&lt;C294),1,0)</f>
        <v>0</v>
      </c>
      <c r="K294" s="38">
        <f>IF(AND(傷病手当金計算!$D$7=7,傷病手当金計算!$D$19&gt;=B294,傷病手当金計算!$D$19&lt;C294),1,0)</f>
        <v>0</v>
      </c>
      <c r="L294" s="39"/>
      <c r="M294" s="10">
        <f>D294*源泉徴収税額表!D294</f>
        <v>0</v>
      </c>
      <c r="N294" s="10">
        <f>E294*源泉徴収税額表!E294</f>
        <v>0</v>
      </c>
      <c r="O294" s="10">
        <f>F294*源泉徴収税額表!F294</f>
        <v>0</v>
      </c>
      <c r="P294" s="10">
        <f>G294*源泉徴収税額表!G294</f>
        <v>0</v>
      </c>
      <c r="Q294" s="10">
        <f>H294*源泉徴収税額表!H294</f>
        <v>0</v>
      </c>
      <c r="R294" s="10">
        <f>I294*源泉徴収税額表!I294</f>
        <v>0</v>
      </c>
      <c r="S294" s="10">
        <f>J294*源泉徴収税額表!J294</f>
        <v>0</v>
      </c>
      <c r="T294" s="10">
        <f>K294*源泉徴収税額表!K294</f>
        <v>0</v>
      </c>
    </row>
    <row r="295" spans="1:20" s="10" customFormat="1">
      <c r="A295" s="36">
        <v>239</v>
      </c>
      <c r="B295" s="37">
        <v>719000</v>
      </c>
      <c r="C295" s="38">
        <v>722000</v>
      </c>
      <c r="D295" s="38">
        <f>IF(AND(傷病手当金計算!$D$7=0,傷病手当金計算!$D$19&gt;=B295,傷病手当金計算!$D$19&lt;C295),1,0)</f>
        <v>0</v>
      </c>
      <c r="E295" s="38">
        <f>IF(AND(傷病手当金計算!$D$7=1,傷病手当金計算!$D$19&gt;=B295,傷病手当金計算!$D$19&lt;C295),1,0)</f>
        <v>0</v>
      </c>
      <c r="F295" s="38">
        <f>IF(AND(傷病手当金計算!$D$7=2,傷病手当金計算!$D$19&gt;=B295,傷病手当金計算!$D$19&lt;C295),1,0)</f>
        <v>0</v>
      </c>
      <c r="G295" s="38">
        <f>IF(AND(傷病手当金計算!$D$7=3,傷病手当金計算!$D$19&gt;=B295,傷病手当金計算!$D$19&lt;C295),1,0)</f>
        <v>0</v>
      </c>
      <c r="H295" s="38">
        <f>IF(AND(傷病手当金計算!$D$7=4,傷病手当金計算!$D$19&gt;=B295,傷病手当金計算!$D$19&lt;C295),1,0)</f>
        <v>0</v>
      </c>
      <c r="I295" s="38">
        <f>IF(AND(傷病手当金計算!$D$7=5,傷病手当金計算!$D$19&gt;=B295,傷病手当金計算!$D$19&lt;C295),1,0)</f>
        <v>0</v>
      </c>
      <c r="J295" s="38">
        <f>IF(AND(傷病手当金計算!$D$7=6,傷病手当金計算!$D$19&gt;=B295,傷病手当金計算!$D$19&lt;C295),1,0)</f>
        <v>0</v>
      </c>
      <c r="K295" s="38">
        <f>IF(AND(傷病手当金計算!$D$7=7,傷病手当金計算!$D$19&gt;=B295,傷病手当金計算!$D$19&lt;C295),1,0)</f>
        <v>0</v>
      </c>
      <c r="L295" s="39"/>
      <c r="M295" s="10">
        <f>D295*源泉徴収税額表!D295</f>
        <v>0</v>
      </c>
      <c r="N295" s="10">
        <f>E295*源泉徴収税額表!E295</f>
        <v>0</v>
      </c>
      <c r="O295" s="10">
        <f>F295*源泉徴収税額表!F295</f>
        <v>0</v>
      </c>
      <c r="P295" s="10">
        <f>G295*源泉徴収税額表!G295</f>
        <v>0</v>
      </c>
      <c r="Q295" s="10">
        <f>H295*源泉徴収税額表!H295</f>
        <v>0</v>
      </c>
      <c r="R295" s="10">
        <f>I295*源泉徴収税額表!I295</f>
        <v>0</v>
      </c>
      <c r="S295" s="10">
        <f>J295*源泉徴収税額表!J295</f>
        <v>0</v>
      </c>
      <c r="T295" s="10">
        <f>K295*源泉徴収税額表!K295</f>
        <v>0</v>
      </c>
    </row>
    <row r="296" spans="1:20" s="10" customFormat="1">
      <c r="A296" s="36">
        <v>240</v>
      </c>
      <c r="B296" s="37">
        <v>722000</v>
      </c>
      <c r="C296" s="38">
        <v>725000</v>
      </c>
      <c r="D296" s="38">
        <f>IF(AND(傷病手当金計算!$D$7=0,傷病手当金計算!$D$19&gt;=B296,傷病手当金計算!$D$19&lt;C296),1,0)</f>
        <v>0</v>
      </c>
      <c r="E296" s="38">
        <f>IF(AND(傷病手当金計算!$D$7=1,傷病手当金計算!$D$19&gt;=B296,傷病手当金計算!$D$19&lt;C296),1,0)</f>
        <v>0</v>
      </c>
      <c r="F296" s="38">
        <f>IF(AND(傷病手当金計算!$D$7=2,傷病手当金計算!$D$19&gt;=B296,傷病手当金計算!$D$19&lt;C296),1,0)</f>
        <v>0</v>
      </c>
      <c r="G296" s="38">
        <f>IF(AND(傷病手当金計算!$D$7=3,傷病手当金計算!$D$19&gt;=B296,傷病手当金計算!$D$19&lt;C296),1,0)</f>
        <v>0</v>
      </c>
      <c r="H296" s="38">
        <f>IF(AND(傷病手当金計算!$D$7=4,傷病手当金計算!$D$19&gt;=B296,傷病手当金計算!$D$19&lt;C296),1,0)</f>
        <v>0</v>
      </c>
      <c r="I296" s="38">
        <f>IF(AND(傷病手当金計算!$D$7=5,傷病手当金計算!$D$19&gt;=B296,傷病手当金計算!$D$19&lt;C296),1,0)</f>
        <v>0</v>
      </c>
      <c r="J296" s="38">
        <f>IF(AND(傷病手当金計算!$D$7=6,傷病手当金計算!$D$19&gt;=B296,傷病手当金計算!$D$19&lt;C296),1,0)</f>
        <v>0</v>
      </c>
      <c r="K296" s="38">
        <f>IF(AND(傷病手当金計算!$D$7=7,傷病手当金計算!$D$19&gt;=B296,傷病手当金計算!$D$19&lt;C296),1,0)</f>
        <v>0</v>
      </c>
      <c r="L296" s="39"/>
      <c r="M296" s="10">
        <f>D296*源泉徴収税額表!D296</f>
        <v>0</v>
      </c>
      <c r="N296" s="10">
        <f>E296*源泉徴収税額表!E296</f>
        <v>0</v>
      </c>
      <c r="O296" s="10">
        <f>F296*源泉徴収税額表!F296</f>
        <v>0</v>
      </c>
      <c r="P296" s="10">
        <f>G296*源泉徴収税額表!G296</f>
        <v>0</v>
      </c>
      <c r="Q296" s="10">
        <f>H296*源泉徴収税額表!H296</f>
        <v>0</v>
      </c>
      <c r="R296" s="10">
        <f>I296*源泉徴収税額表!I296</f>
        <v>0</v>
      </c>
      <c r="S296" s="10">
        <f>J296*源泉徴収税額表!J296</f>
        <v>0</v>
      </c>
      <c r="T296" s="10">
        <f>K296*源泉徴収税額表!K296</f>
        <v>0</v>
      </c>
    </row>
    <row r="297" spans="1:20" s="10" customFormat="1">
      <c r="A297" s="36"/>
      <c r="B297" s="37"/>
      <c r="C297" s="38"/>
      <c r="D297" s="38"/>
      <c r="E297" s="38"/>
      <c r="F297" s="38"/>
      <c r="G297" s="38"/>
      <c r="H297" s="38"/>
      <c r="I297" s="38"/>
      <c r="J297" s="38"/>
      <c r="K297" s="38"/>
      <c r="L297" s="39"/>
    </row>
    <row r="298" spans="1:20" s="10" customFormat="1">
      <c r="A298" s="36">
        <v>241</v>
      </c>
      <c r="B298" s="37">
        <v>725000</v>
      </c>
      <c r="C298" s="38">
        <v>728000</v>
      </c>
      <c r="D298" s="38">
        <f>IF(AND(傷病手当金計算!$D$7=0,傷病手当金計算!$D$19&gt;=B298,傷病手当金計算!$D$19&lt;C298),1,0)</f>
        <v>0</v>
      </c>
      <c r="E298" s="38">
        <f>IF(AND(傷病手当金計算!$D$7=1,傷病手当金計算!$D$19&gt;=B298,傷病手当金計算!$D$19&lt;C298),1,0)</f>
        <v>0</v>
      </c>
      <c r="F298" s="38">
        <f>IF(AND(傷病手当金計算!$D$7=2,傷病手当金計算!$D$19&gt;=B298,傷病手当金計算!$D$19&lt;C298),1,0)</f>
        <v>0</v>
      </c>
      <c r="G298" s="38">
        <f>IF(AND(傷病手当金計算!$D$7=3,傷病手当金計算!$D$19&gt;=B298,傷病手当金計算!$D$19&lt;C298),1,0)</f>
        <v>0</v>
      </c>
      <c r="H298" s="38">
        <f>IF(AND(傷病手当金計算!$D$7=4,傷病手当金計算!$D$19&gt;=B298,傷病手当金計算!$D$19&lt;C298),1,0)</f>
        <v>0</v>
      </c>
      <c r="I298" s="38">
        <f>IF(AND(傷病手当金計算!$D$7=5,傷病手当金計算!$D$19&gt;=B298,傷病手当金計算!$D$19&lt;C298),1,0)</f>
        <v>0</v>
      </c>
      <c r="J298" s="38">
        <f>IF(AND(傷病手当金計算!$D$7=6,傷病手当金計算!$D$19&gt;=B298,傷病手当金計算!$D$19&lt;C298),1,0)</f>
        <v>0</v>
      </c>
      <c r="K298" s="38">
        <f>IF(AND(傷病手当金計算!$D$7=7,傷病手当金計算!$D$19&gt;=B298,傷病手当金計算!$D$19&lt;C298),1,0)</f>
        <v>0</v>
      </c>
      <c r="L298" s="39"/>
      <c r="M298" s="10">
        <f>D298*源泉徴収税額表!D298</f>
        <v>0</v>
      </c>
      <c r="N298" s="10">
        <f>E298*源泉徴収税額表!E298</f>
        <v>0</v>
      </c>
      <c r="O298" s="10">
        <f>F298*源泉徴収税額表!F298</f>
        <v>0</v>
      </c>
      <c r="P298" s="10">
        <f>G298*源泉徴収税額表!G298</f>
        <v>0</v>
      </c>
      <c r="Q298" s="10">
        <f>H298*源泉徴収税額表!H298</f>
        <v>0</v>
      </c>
      <c r="R298" s="10">
        <f>I298*源泉徴収税額表!I298</f>
        <v>0</v>
      </c>
      <c r="S298" s="10">
        <f>J298*源泉徴収税額表!J298</f>
        <v>0</v>
      </c>
      <c r="T298" s="10">
        <f>K298*源泉徴収税額表!K298</f>
        <v>0</v>
      </c>
    </row>
    <row r="299" spans="1:20" s="10" customFormat="1">
      <c r="A299" s="36">
        <v>242</v>
      </c>
      <c r="B299" s="37">
        <v>728000</v>
      </c>
      <c r="C299" s="38">
        <v>731000</v>
      </c>
      <c r="D299" s="38">
        <f>IF(AND(傷病手当金計算!$D$7=0,傷病手当金計算!$D$19&gt;=B299,傷病手当金計算!$D$19&lt;C299),1,0)</f>
        <v>0</v>
      </c>
      <c r="E299" s="38">
        <f>IF(AND(傷病手当金計算!$D$7=1,傷病手当金計算!$D$19&gt;=B299,傷病手当金計算!$D$19&lt;C299),1,0)</f>
        <v>0</v>
      </c>
      <c r="F299" s="38">
        <f>IF(AND(傷病手当金計算!$D$7=2,傷病手当金計算!$D$19&gt;=B299,傷病手当金計算!$D$19&lt;C299),1,0)</f>
        <v>0</v>
      </c>
      <c r="G299" s="38">
        <f>IF(AND(傷病手当金計算!$D$7=3,傷病手当金計算!$D$19&gt;=B299,傷病手当金計算!$D$19&lt;C299),1,0)</f>
        <v>0</v>
      </c>
      <c r="H299" s="38">
        <f>IF(AND(傷病手当金計算!$D$7=4,傷病手当金計算!$D$19&gt;=B299,傷病手当金計算!$D$19&lt;C299),1,0)</f>
        <v>0</v>
      </c>
      <c r="I299" s="38">
        <f>IF(AND(傷病手当金計算!$D$7=5,傷病手当金計算!$D$19&gt;=B299,傷病手当金計算!$D$19&lt;C299),1,0)</f>
        <v>0</v>
      </c>
      <c r="J299" s="38">
        <f>IF(AND(傷病手当金計算!$D$7=6,傷病手当金計算!$D$19&gt;=B299,傷病手当金計算!$D$19&lt;C299),1,0)</f>
        <v>0</v>
      </c>
      <c r="K299" s="38">
        <f>IF(AND(傷病手当金計算!$D$7=7,傷病手当金計算!$D$19&gt;=B299,傷病手当金計算!$D$19&lt;C299),1,0)</f>
        <v>0</v>
      </c>
      <c r="L299" s="39"/>
      <c r="M299" s="10">
        <f>D299*源泉徴収税額表!D299</f>
        <v>0</v>
      </c>
      <c r="N299" s="10">
        <f>E299*源泉徴収税額表!E299</f>
        <v>0</v>
      </c>
      <c r="O299" s="10">
        <f>F299*源泉徴収税額表!F299</f>
        <v>0</v>
      </c>
      <c r="P299" s="10">
        <f>G299*源泉徴収税額表!G299</f>
        <v>0</v>
      </c>
      <c r="Q299" s="10">
        <f>H299*源泉徴収税額表!H299</f>
        <v>0</v>
      </c>
      <c r="R299" s="10">
        <f>I299*源泉徴収税額表!I299</f>
        <v>0</v>
      </c>
      <c r="S299" s="10">
        <f>J299*源泉徴収税額表!J299</f>
        <v>0</v>
      </c>
      <c r="T299" s="10">
        <f>K299*源泉徴収税額表!K299</f>
        <v>0</v>
      </c>
    </row>
    <row r="300" spans="1:20" s="10" customFormat="1">
      <c r="A300" s="36">
        <v>243</v>
      </c>
      <c r="B300" s="37">
        <v>731000</v>
      </c>
      <c r="C300" s="38">
        <v>734000</v>
      </c>
      <c r="D300" s="38">
        <f>IF(AND(傷病手当金計算!$D$7=0,傷病手当金計算!$D$19&gt;=B300,傷病手当金計算!$D$19&lt;C300),1,0)</f>
        <v>0</v>
      </c>
      <c r="E300" s="38">
        <f>IF(AND(傷病手当金計算!$D$7=1,傷病手当金計算!$D$19&gt;=B300,傷病手当金計算!$D$19&lt;C300),1,0)</f>
        <v>0</v>
      </c>
      <c r="F300" s="38">
        <f>IF(AND(傷病手当金計算!$D$7=2,傷病手当金計算!$D$19&gt;=B300,傷病手当金計算!$D$19&lt;C300),1,0)</f>
        <v>0</v>
      </c>
      <c r="G300" s="38">
        <f>IF(AND(傷病手当金計算!$D$7=3,傷病手当金計算!$D$19&gt;=B300,傷病手当金計算!$D$19&lt;C300),1,0)</f>
        <v>0</v>
      </c>
      <c r="H300" s="38">
        <f>IF(AND(傷病手当金計算!$D$7=4,傷病手当金計算!$D$19&gt;=B300,傷病手当金計算!$D$19&lt;C300),1,0)</f>
        <v>0</v>
      </c>
      <c r="I300" s="38">
        <f>IF(AND(傷病手当金計算!$D$7=5,傷病手当金計算!$D$19&gt;=B300,傷病手当金計算!$D$19&lt;C300),1,0)</f>
        <v>0</v>
      </c>
      <c r="J300" s="38">
        <f>IF(AND(傷病手当金計算!$D$7=6,傷病手当金計算!$D$19&gt;=B300,傷病手当金計算!$D$19&lt;C300),1,0)</f>
        <v>0</v>
      </c>
      <c r="K300" s="38">
        <f>IF(AND(傷病手当金計算!$D$7=7,傷病手当金計算!$D$19&gt;=B300,傷病手当金計算!$D$19&lt;C300),1,0)</f>
        <v>0</v>
      </c>
      <c r="L300" s="39"/>
      <c r="M300" s="10">
        <f>D300*源泉徴収税額表!D300</f>
        <v>0</v>
      </c>
      <c r="N300" s="10">
        <f>E300*源泉徴収税額表!E300</f>
        <v>0</v>
      </c>
      <c r="O300" s="10">
        <f>F300*源泉徴収税額表!F300</f>
        <v>0</v>
      </c>
      <c r="P300" s="10">
        <f>G300*源泉徴収税額表!G300</f>
        <v>0</v>
      </c>
      <c r="Q300" s="10">
        <f>H300*源泉徴収税額表!H300</f>
        <v>0</v>
      </c>
      <c r="R300" s="10">
        <f>I300*源泉徴収税額表!I300</f>
        <v>0</v>
      </c>
      <c r="S300" s="10">
        <f>J300*源泉徴収税額表!J300</f>
        <v>0</v>
      </c>
      <c r="T300" s="10">
        <f>K300*源泉徴収税額表!K300</f>
        <v>0</v>
      </c>
    </row>
    <row r="301" spans="1:20" s="10" customFormat="1">
      <c r="A301" s="36">
        <v>244</v>
      </c>
      <c r="B301" s="37">
        <v>734000</v>
      </c>
      <c r="C301" s="38">
        <v>737000</v>
      </c>
      <c r="D301" s="38">
        <f>IF(AND(傷病手当金計算!$D$7=0,傷病手当金計算!$D$19&gt;=B301,傷病手当金計算!$D$19&lt;C301),1,0)</f>
        <v>0</v>
      </c>
      <c r="E301" s="38">
        <f>IF(AND(傷病手当金計算!$D$7=1,傷病手当金計算!$D$19&gt;=B301,傷病手当金計算!$D$19&lt;C301),1,0)</f>
        <v>0</v>
      </c>
      <c r="F301" s="38">
        <f>IF(AND(傷病手当金計算!$D$7=2,傷病手当金計算!$D$19&gt;=B301,傷病手当金計算!$D$19&lt;C301),1,0)</f>
        <v>0</v>
      </c>
      <c r="G301" s="38">
        <f>IF(AND(傷病手当金計算!$D$7=3,傷病手当金計算!$D$19&gt;=B301,傷病手当金計算!$D$19&lt;C301),1,0)</f>
        <v>0</v>
      </c>
      <c r="H301" s="38">
        <f>IF(AND(傷病手当金計算!$D$7=4,傷病手当金計算!$D$19&gt;=B301,傷病手当金計算!$D$19&lt;C301),1,0)</f>
        <v>0</v>
      </c>
      <c r="I301" s="38">
        <f>IF(AND(傷病手当金計算!$D$7=5,傷病手当金計算!$D$19&gt;=B301,傷病手当金計算!$D$19&lt;C301),1,0)</f>
        <v>0</v>
      </c>
      <c r="J301" s="38">
        <f>IF(AND(傷病手当金計算!$D$7=6,傷病手当金計算!$D$19&gt;=B301,傷病手当金計算!$D$19&lt;C301),1,0)</f>
        <v>0</v>
      </c>
      <c r="K301" s="38">
        <f>IF(AND(傷病手当金計算!$D$7=7,傷病手当金計算!$D$19&gt;=B301,傷病手当金計算!$D$19&lt;C301),1,0)</f>
        <v>0</v>
      </c>
      <c r="L301" s="39"/>
      <c r="M301" s="10">
        <f>D301*源泉徴収税額表!D301</f>
        <v>0</v>
      </c>
      <c r="N301" s="10">
        <f>E301*源泉徴収税額表!E301</f>
        <v>0</v>
      </c>
      <c r="O301" s="10">
        <f>F301*源泉徴収税額表!F301</f>
        <v>0</v>
      </c>
      <c r="P301" s="10">
        <f>G301*源泉徴収税額表!G301</f>
        <v>0</v>
      </c>
      <c r="Q301" s="10">
        <f>H301*源泉徴収税額表!H301</f>
        <v>0</v>
      </c>
      <c r="R301" s="10">
        <f>I301*源泉徴収税額表!I301</f>
        <v>0</v>
      </c>
      <c r="S301" s="10">
        <f>J301*源泉徴収税額表!J301</f>
        <v>0</v>
      </c>
      <c r="T301" s="10">
        <f>K301*源泉徴収税額表!K301</f>
        <v>0</v>
      </c>
    </row>
    <row r="302" spans="1:20" s="10" customFormat="1">
      <c r="A302" s="36">
        <v>245</v>
      </c>
      <c r="B302" s="37">
        <v>737000</v>
      </c>
      <c r="C302" s="38">
        <v>740000</v>
      </c>
      <c r="D302" s="38">
        <f>IF(AND(傷病手当金計算!$D$7=0,傷病手当金計算!$D$19&gt;=B302,傷病手当金計算!$D$19&lt;C302),1,0)</f>
        <v>0</v>
      </c>
      <c r="E302" s="38">
        <f>IF(AND(傷病手当金計算!$D$7=1,傷病手当金計算!$D$19&gt;=B302,傷病手当金計算!$D$19&lt;C302),1,0)</f>
        <v>0</v>
      </c>
      <c r="F302" s="38">
        <f>IF(AND(傷病手当金計算!$D$7=2,傷病手当金計算!$D$19&gt;=B302,傷病手当金計算!$D$19&lt;C302),1,0)</f>
        <v>0</v>
      </c>
      <c r="G302" s="38">
        <f>IF(AND(傷病手当金計算!$D$7=3,傷病手当金計算!$D$19&gt;=B302,傷病手当金計算!$D$19&lt;C302),1,0)</f>
        <v>0</v>
      </c>
      <c r="H302" s="38">
        <f>IF(AND(傷病手当金計算!$D$7=4,傷病手当金計算!$D$19&gt;=B302,傷病手当金計算!$D$19&lt;C302),1,0)</f>
        <v>0</v>
      </c>
      <c r="I302" s="38">
        <f>IF(AND(傷病手当金計算!$D$7=5,傷病手当金計算!$D$19&gt;=B302,傷病手当金計算!$D$19&lt;C302),1,0)</f>
        <v>0</v>
      </c>
      <c r="J302" s="38">
        <f>IF(AND(傷病手当金計算!$D$7=6,傷病手当金計算!$D$19&gt;=B302,傷病手当金計算!$D$19&lt;C302),1,0)</f>
        <v>0</v>
      </c>
      <c r="K302" s="38">
        <f>IF(AND(傷病手当金計算!$D$7=7,傷病手当金計算!$D$19&gt;=B302,傷病手当金計算!$D$19&lt;C302),1,0)</f>
        <v>0</v>
      </c>
      <c r="L302" s="39"/>
      <c r="M302" s="10">
        <f>D302*源泉徴収税額表!D302</f>
        <v>0</v>
      </c>
      <c r="N302" s="10">
        <f>E302*源泉徴収税額表!E302</f>
        <v>0</v>
      </c>
      <c r="O302" s="10">
        <f>F302*源泉徴収税額表!F302</f>
        <v>0</v>
      </c>
      <c r="P302" s="10">
        <f>G302*源泉徴収税額表!G302</f>
        <v>0</v>
      </c>
      <c r="Q302" s="10">
        <f>H302*源泉徴収税額表!H302</f>
        <v>0</v>
      </c>
      <c r="R302" s="10">
        <f>I302*源泉徴収税額表!I302</f>
        <v>0</v>
      </c>
      <c r="S302" s="10">
        <f>J302*源泉徴収税額表!J302</f>
        <v>0</v>
      </c>
      <c r="T302" s="10">
        <f>K302*源泉徴収税額表!K302</f>
        <v>0</v>
      </c>
    </row>
    <row r="303" spans="1:20" s="10" customFormat="1" ht="14.25" thickBot="1">
      <c r="A303" s="36"/>
      <c r="B303" s="40"/>
      <c r="C303" s="41"/>
      <c r="D303" s="41"/>
      <c r="E303" s="41"/>
      <c r="F303" s="41"/>
      <c r="G303" s="41"/>
      <c r="H303" s="41"/>
      <c r="I303" s="41"/>
      <c r="J303" s="41"/>
      <c r="K303" s="41"/>
      <c r="L303" s="42"/>
    </row>
    <row r="304" spans="1:20" s="10" customFormat="1">
      <c r="A304" s="36">
        <v>246</v>
      </c>
      <c r="B304" s="37">
        <v>740000</v>
      </c>
      <c r="C304" s="38">
        <v>743000</v>
      </c>
      <c r="D304" s="38">
        <f>IF(AND(傷病手当金計算!$D$7=0,傷病手当金計算!$D$19&gt;=B304,傷病手当金計算!$D$19&lt;C304),1,0)</f>
        <v>0</v>
      </c>
      <c r="E304" s="38">
        <f>IF(AND(傷病手当金計算!$D$7=1,傷病手当金計算!$D$19&gt;=B304,傷病手当金計算!$D$19&lt;C304),1,0)</f>
        <v>0</v>
      </c>
      <c r="F304" s="38">
        <f>IF(AND(傷病手当金計算!$D$7=2,傷病手当金計算!$D$19&gt;=B304,傷病手当金計算!$D$19&lt;C304),1,0)</f>
        <v>0</v>
      </c>
      <c r="G304" s="38">
        <f>IF(AND(傷病手当金計算!$D$7=3,傷病手当金計算!$D$19&gt;=B304,傷病手当金計算!$D$19&lt;C304),1,0)</f>
        <v>0</v>
      </c>
      <c r="H304" s="38">
        <f>IF(AND(傷病手当金計算!$D$7=4,傷病手当金計算!$D$19&gt;=B304,傷病手当金計算!$D$19&lt;C304),1,0)</f>
        <v>0</v>
      </c>
      <c r="I304" s="38">
        <f>IF(AND(傷病手当金計算!$D$7=5,傷病手当金計算!$D$19&gt;=B304,傷病手当金計算!$D$19&lt;C304),1,0)</f>
        <v>0</v>
      </c>
      <c r="J304" s="38">
        <f>IF(AND(傷病手当金計算!$D$7=6,傷病手当金計算!$D$19&gt;=B304,傷病手当金計算!$D$19&lt;C304),1,0)</f>
        <v>0</v>
      </c>
      <c r="K304" s="38">
        <f>IF(AND(傷病手当金計算!$D$7=7,傷病手当金計算!$D$19&gt;=B304,傷病手当金計算!$D$19&lt;C304),1,0)</f>
        <v>0</v>
      </c>
      <c r="L304" s="39"/>
      <c r="M304" s="10">
        <f>D304*源泉徴収税額表!D304</f>
        <v>0</v>
      </c>
      <c r="N304" s="10">
        <f>E304*源泉徴収税額表!E304</f>
        <v>0</v>
      </c>
      <c r="O304" s="10">
        <f>F304*源泉徴収税額表!F304</f>
        <v>0</v>
      </c>
      <c r="P304" s="10">
        <f>G304*源泉徴収税額表!G304</f>
        <v>0</v>
      </c>
      <c r="Q304" s="10">
        <f>H304*源泉徴収税額表!H304</f>
        <v>0</v>
      </c>
      <c r="R304" s="10">
        <f>I304*源泉徴収税額表!I304</f>
        <v>0</v>
      </c>
      <c r="S304" s="10">
        <f>J304*源泉徴収税額表!J304</f>
        <v>0</v>
      </c>
      <c r="T304" s="10">
        <f>K304*源泉徴収税額表!K304</f>
        <v>0</v>
      </c>
    </row>
    <row r="305" spans="1:20" s="10" customFormat="1">
      <c r="A305" s="36">
        <v>247</v>
      </c>
      <c r="B305" s="37">
        <v>743000</v>
      </c>
      <c r="C305" s="38">
        <v>746000</v>
      </c>
      <c r="D305" s="38">
        <f>IF(AND(傷病手当金計算!$D$7=0,傷病手当金計算!$D$19&gt;=B305,傷病手当金計算!$D$19&lt;C305),1,0)</f>
        <v>0</v>
      </c>
      <c r="E305" s="38">
        <f>IF(AND(傷病手当金計算!$D$7=1,傷病手当金計算!$D$19&gt;=B305,傷病手当金計算!$D$19&lt;C305),1,0)</f>
        <v>0</v>
      </c>
      <c r="F305" s="38">
        <f>IF(AND(傷病手当金計算!$D$7=2,傷病手当金計算!$D$19&gt;=B305,傷病手当金計算!$D$19&lt;C305),1,0)</f>
        <v>0</v>
      </c>
      <c r="G305" s="38">
        <f>IF(AND(傷病手当金計算!$D$7=3,傷病手当金計算!$D$19&gt;=B305,傷病手当金計算!$D$19&lt;C305),1,0)</f>
        <v>0</v>
      </c>
      <c r="H305" s="38">
        <f>IF(AND(傷病手当金計算!$D$7=4,傷病手当金計算!$D$19&gt;=B305,傷病手当金計算!$D$19&lt;C305),1,0)</f>
        <v>0</v>
      </c>
      <c r="I305" s="38">
        <f>IF(AND(傷病手当金計算!$D$7=5,傷病手当金計算!$D$19&gt;=B305,傷病手当金計算!$D$19&lt;C305),1,0)</f>
        <v>0</v>
      </c>
      <c r="J305" s="38">
        <f>IF(AND(傷病手当金計算!$D$7=6,傷病手当金計算!$D$19&gt;=B305,傷病手当金計算!$D$19&lt;C305),1,0)</f>
        <v>0</v>
      </c>
      <c r="K305" s="38">
        <f>IF(AND(傷病手当金計算!$D$7=7,傷病手当金計算!$D$19&gt;=B305,傷病手当金計算!$D$19&lt;C305),1,0)</f>
        <v>0</v>
      </c>
      <c r="L305" s="39"/>
      <c r="M305" s="10">
        <f>D305*源泉徴収税額表!D305</f>
        <v>0</v>
      </c>
      <c r="N305" s="10">
        <f>E305*源泉徴収税額表!E305</f>
        <v>0</v>
      </c>
      <c r="O305" s="10">
        <f>F305*源泉徴収税額表!F305</f>
        <v>0</v>
      </c>
      <c r="P305" s="10">
        <f>G305*源泉徴収税額表!G305</f>
        <v>0</v>
      </c>
      <c r="Q305" s="10">
        <f>H305*源泉徴収税額表!H305</f>
        <v>0</v>
      </c>
      <c r="R305" s="10">
        <f>I305*源泉徴収税額表!I305</f>
        <v>0</v>
      </c>
      <c r="S305" s="10">
        <f>J305*源泉徴収税額表!J305</f>
        <v>0</v>
      </c>
      <c r="T305" s="10">
        <f>K305*源泉徴収税額表!K305</f>
        <v>0</v>
      </c>
    </row>
    <row r="306" spans="1:20" s="10" customFormat="1">
      <c r="A306" s="36">
        <v>248</v>
      </c>
      <c r="B306" s="37">
        <v>746000</v>
      </c>
      <c r="C306" s="38">
        <v>749000</v>
      </c>
      <c r="D306" s="38">
        <f>IF(AND(傷病手当金計算!$D$7=0,傷病手当金計算!$D$19&gt;=B306,傷病手当金計算!$D$19&lt;C306),1,0)</f>
        <v>0</v>
      </c>
      <c r="E306" s="38">
        <f>IF(AND(傷病手当金計算!$D$7=1,傷病手当金計算!$D$19&gt;=B306,傷病手当金計算!$D$19&lt;C306),1,0)</f>
        <v>0</v>
      </c>
      <c r="F306" s="38">
        <f>IF(AND(傷病手当金計算!$D$7=2,傷病手当金計算!$D$19&gt;=B306,傷病手当金計算!$D$19&lt;C306),1,0)</f>
        <v>0</v>
      </c>
      <c r="G306" s="38">
        <f>IF(AND(傷病手当金計算!$D$7=3,傷病手当金計算!$D$19&gt;=B306,傷病手当金計算!$D$19&lt;C306),1,0)</f>
        <v>0</v>
      </c>
      <c r="H306" s="38">
        <f>IF(AND(傷病手当金計算!$D$7=4,傷病手当金計算!$D$19&gt;=B306,傷病手当金計算!$D$19&lt;C306),1,0)</f>
        <v>0</v>
      </c>
      <c r="I306" s="38">
        <f>IF(AND(傷病手当金計算!$D$7=5,傷病手当金計算!$D$19&gt;=B306,傷病手当金計算!$D$19&lt;C306),1,0)</f>
        <v>0</v>
      </c>
      <c r="J306" s="38">
        <f>IF(AND(傷病手当金計算!$D$7=6,傷病手当金計算!$D$19&gt;=B306,傷病手当金計算!$D$19&lt;C306),1,0)</f>
        <v>0</v>
      </c>
      <c r="K306" s="38">
        <f>IF(AND(傷病手当金計算!$D$7=7,傷病手当金計算!$D$19&gt;=B306,傷病手当金計算!$D$19&lt;C306),1,0)</f>
        <v>0</v>
      </c>
      <c r="L306" s="39"/>
      <c r="M306" s="10">
        <f>D306*源泉徴収税額表!D306</f>
        <v>0</v>
      </c>
      <c r="N306" s="10">
        <f>E306*源泉徴収税額表!E306</f>
        <v>0</v>
      </c>
      <c r="O306" s="10">
        <f>F306*源泉徴収税額表!F306</f>
        <v>0</v>
      </c>
      <c r="P306" s="10">
        <f>G306*源泉徴収税額表!G306</f>
        <v>0</v>
      </c>
      <c r="Q306" s="10">
        <f>H306*源泉徴収税額表!H306</f>
        <v>0</v>
      </c>
      <c r="R306" s="10">
        <f>I306*源泉徴収税額表!I306</f>
        <v>0</v>
      </c>
      <c r="S306" s="10">
        <f>J306*源泉徴収税額表!J306</f>
        <v>0</v>
      </c>
      <c r="T306" s="10">
        <f>K306*源泉徴収税額表!K306</f>
        <v>0</v>
      </c>
    </row>
    <row r="307" spans="1:20" s="10" customFormat="1">
      <c r="A307" s="36">
        <v>249</v>
      </c>
      <c r="B307" s="37">
        <v>749000</v>
      </c>
      <c r="C307" s="38">
        <v>752000</v>
      </c>
      <c r="D307" s="38">
        <f>IF(AND(傷病手当金計算!$D$7=0,傷病手当金計算!$D$19&gt;=B307,傷病手当金計算!$D$19&lt;C307),1,0)</f>
        <v>0</v>
      </c>
      <c r="E307" s="38">
        <f>IF(AND(傷病手当金計算!$D$7=1,傷病手当金計算!$D$19&gt;=B307,傷病手当金計算!$D$19&lt;C307),1,0)</f>
        <v>0</v>
      </c>
      <c r="F307" s="38">
        <f>IF(AND(傷病手当金計算!$D$7=2,傷病手当金計算!$D$19&gt;=B307,傷病手当金計算!$D$19&lt;C307),1,0)</f>
        <v>0</v>
      </c>
      <c r="G307" s="38">
        <f>IF(AND(傷病手当金計算!$D$7=3,傷病手当金計算!$D$19&gt;=B307,傷病手当金計算!$D$19&lt;C307),1,0)</f>
        <v>0</v>
      </c>
      <c r="H307" s="38">
        <f>IF(AND(傷病手当金計算!$D$7=4,傷病手当金計算!$D$19&gt;=B307,傷病手当金計算!$D$19&lt;C307),1,0)</f>
        <v>0</v>
      </c>
      <c r="I307" s="38">
        <f>IF(AND(傷病手当金計算!$D$7=5,傷病手当金計算!$D$19&gt;=B307,傷病手当金計算!$D$19&lt;C307),1,0)</f>
        <v>0</v>
      </c>
      <c r="J307" s="38">
        <f>IF(AND(傷病手当金計算!$D$7=6,傷病手当金計算!$D$19&gt;=B307,傷病手当金計算!$D$19&lt;C307),1,0)</f>
        <v>0</v>
      </c>
      <c r="K307" s="38">
        <f>IF(AND(傷病手当金計算!$D$7=7,傷病手当金計算!$D$19&gt;=B307,傷病手当金計算!$D$19&lt;C307),1,0)</f>
        <v>0</v>
      </c>
      <c r="L307" s="39"/>
      <c r="M307" s="10">
        <f>D307*源泉徴収税額表!D307</f>
        <v>0</v>
      </c>
      <c r="N307" s="10">
        <f>E307*源泉徴収税額表!E307</f>
        <v>0</v>
      </c>
      <c r="O307" s="10">
        <f>F307*源泉徴収税額表!F307</f>
        <v>0</v>
      </c>
      <c r="P307" s="10">
        <f>G307*源泉徴収税額表!G307</f>
        <v>0</v>
      </c>
      <c r="Q307" s="10">
        <f>H307*源泉徴収税額表!H307</f>
        <v>0</v>
      </c>
      <c r="R307" s="10">
        <f>I307*源泉徴収税額表!I307</f>
        <v>0</v>
      </c>
      <c r="S307" s="10">
        <f>J307*源泉徴収税額表!J307</f>
        <v>0</v>
      </c>
      <c r="T307" s="10">
        <f>K307*源泉徴収税額表!K307</f>
        <v>0</v>
      </c>
    </row>
    <row r="308" spans="1:20" s="10" customFormat="1">
      <c r="A308" s="36">
        <v>250</v>
      </c>
      <c r="B308" s="37">
        <v>752000</v>
      </c>
      <c r="C308" s="38">
        <v>755000</v>
      </c>
      <c r="D308" s="38">
        <f>IF(AND(傷病手当金計算!$D$7=0,傷病手当金計算!$D$19&gt;=B308,傷病手当金計算!$D$19&lt;C308),1,0)</f>
        <v>0</v>
      </c>
      <c r="E308" s="38">
        <f>IF(AND(傷病手当金計算!$D$7=1,傷病手当金計算!$D$19&gt;=B308,傷病手当金計算!$D$19&lt;C308),1,0)</f>
        <v>0</v>
      </c>
      <c r="F308" s="38">
        <f>IF(AND(傷病手当金計算!$D$7=2,傷病手当金計算!$D$19&gt;=B308,傷病手当金計算!$D$19&lt;C308),1,0)</f>
        <v>0</v>
      </c>
      <c r="G308" s="38">
        <f>IF(AND(傷病手当金計算!$D$7=3,傷病手当金計算!$D$19&gt;=B308,傷病手当金計算!$D$19&lt;C308),1,0)</f>
        <v>0</v>
      </c>
      <c r="H308" s="38">
        <f>IF(AND(傷病手当金計算!$D$7=4,傷病手当金計算!$D$19&gt;=B308,傷病手当金計算!$D$19&lt;C308),1,0)</f>
        <v>0</v>
      </c>
      <c r="I308" s="38">
        <f>IF(AND(傷病手当金計算!$D$7=5,傷病手当金計算!$D$19&gt;=B308,傷病手当金計算!$D$19&lt;C308),1,0)</f>
        <v>0</v>
      </c>
      <c r="J308" s="38">
        <f>IF(AND(傷病手当金計算!$D$7=6,傷病手当金計算!$D$19&gt;=B308,傷病手当金計算!$D$19&lt;C308),1,0)</f>
        <v>0</v>
      </c>
      <c r="K308" s="38">
        <f>IF(AND(傷病手当金計算!$D$7=7,傷病手当金計算!$D$19&gt;=B308,傷病手当金計算!$D$19&lt;C308),1,0)</f>
        <v>0</v>
      </c>
      <c r="L308" s="39"/>
      <c r="M308" s="10">
        <f>D308*源泉徴収税額表!D308</f>
        <v>0</v>
      </c>
      <c r="N308" s="10">
        <f>E308*源泉徴収税額表!E308</f>
        <v>0</v>
      </c>
      <c r="O308" s="10">
        <f>F308*源泉徴収税額表!F308</f>
        <v>0</v>
      </c>
      <c r="P308" s="10">
        <f>G308*源泉徴収税額表!G308</f>
        <v>0</v>
      </c>
      <c r="Q308" s="10">
        <f>H308*源泉徴収税額表!H308</f>
        <v>0</v>
      </c>
      <c r="R308" s="10">
        <f>I308*源泉徴収税額表!I308</f>
        <v>0</v>
      </c>
      <c r="S308" s="10">
        <f>J308*源泉徴収税額表!J308</f>
        <v>0</v>
      </c>
      <c r="T308" s="10">
        <f>K308*源泉徴収税額表!K308</f>
        <v>0</v>
      </c>
    </row>
    <row r="309" spans="1:20" s="10" customFormat="1">
      <c r="A309" s="36"/>
      <c r="B309" s="37"/>
      <c r="C309" s="38"/>
      <c r="D309" s="38"/>
      <c r="E309" s="38"/>
      <c r="F309" s="38"/>
      <c r="G309" s="38"/>
      <c r="H309" s="38"/>
      <c r="I309" s="38"/>
      <c r="J309" s="38"/>
      <c r="K309" s="38"/>
      <c r="L309" s="39"/>
    </row>
    <row r="310" spans="1:20" s="10" customFormat="1">
      <c r="A310" s="36">
        <v>251</v>
      </c>
      <c r="B310" s="37">
        <v>755000</v>
      </c>
      <c r="C310" s="38">
        <v>758000</v>
      </c>
      <c r="D310" s="38">
        <f>IF(AND(傷病手当金計算!$D$7=0,傷病手当金計算!$D$19&gt;=B310,傷病手当金計算!$D$19&lt;C310),1,0)</f>
        <v>0</v>
      </c>
      <c r="E310" s="38">
        <f>IF(AND(傷病手当金計算!$D$7=1,傷病手当金計算!$D$19&gt;=B310,傷病手当金計算!$D$19&lt;C310),1,0)</f>
        <v>0</v>
      </c>
      <c r="F310" s="38">
        <f>IF(AND(傷病手当金計算!$D$7=2,傷病手当金計算!$D$19&gt;=B310,傷病手当金計算!$D$19&lt;C310),1,0)</f>
        <v>0</v>
      </c>
      <c r="G310" s="38">
        <f>IF(AND(傷病手当金計算!$D$7=3,傷病手当金計算!$D$19&gt;=B310,傷病手当金計算!$D$19&lt;C310),1,0)</f>
        <v>0</v>
      </c>
      <c r="H310" s="38">
        <f>IF(AND(傷病手当金計算!$D$7=4,傷病手当金計算!$D$19&gt;=B310,傷病手当金計算!$D$19&lt;C310),1,0)</f>
        <v>0</v>
      </c>
      <c r="I310" s="38">
        <f>IF(AND(傷病手当金計算!$D$7=5,傷病手当金計算!$D$19&gt;=B310,傷病手当金計算!$D$19&lt;C310),1,0)</f>
        <v>0</v>
      </c>
      <c r="J310" s="38">
        <f>IF(AND(傷病手当金計算!$D$7=6,傷病手当金計算!$D$19&gt;=B310,傷病手当金計算!$D$19&lt;C310),1,0)</f>
        <v>0</v>
      </c>
      <c r="K310" s="38">
        <f>IF(AND(傷病手当金計算!$D$7=7,傷病手当金計算!$D$19&gt;=B310,傷病手当金計算!$D$19&lt;C310),1,0)</f>
        <v>0</v>
      </c>
      <c r="L310" s="39"/>
      <c r="M310" s="10">
        <f>D310*源泉徴収税額表!D310</f>
        <v>0</v>
      </c>
      <c r="N310" s="10">
        <f>E310*源泉徴収税額表!E310</f>
        <v>0</v>
      </c>
      <c r="O310" s="10">
        <f>F310*源泉徴収税額表!F310</f>
        <v>0</v>
      </c>
      <c r="P310" s="10">
        <f>G310*源泉徴収税額表!G310</f>
        <v>0</v>
      </c>
      <c r="Q310" s="10">
        <f>H310*源泉徴収税額表!H310</f>
        <v>0</v>
      </c>
      <c r="R310" s="10">
        <f>I310*源泉徴収税額表!I310</f>
        <v>0</v>
      </c>
      <c r="S310" s="10">
        <f>J310*源泉徴収税額表!J310</f>
        <v>0</v>
      </c>
      <c r="T310" s="10">
        <f>K310*源泉徴収税額表!K310</f>
        <v>0</v>
      </c>
    </row>
    <row r="311" spans="1:20" s="10" customFormat="1">
      <c r="A311" s="36">
        <v>252</v>
      </c>
      <c r="B311" s="37">
        <v>758000</v>
      </c>
      <c r="C311" s="38">
        <v>761000</v>
      </c>
      <c r="D311" s="38">
        <f>IF(AND(傷病手当金計算!$D$7=0,傷病手当金計算!$D$19&gt;=B311,傷病手当金計算!$D$19&lt;C311),1,0)</f>
        <v>0</v>
      </c>
      <c r="E311" s="38">
        <f>IF(AND(傷病手当金計算!$D$7=1,傷病手当金計算!$D$19&gt;=B311,傷病手当金計算!$D$19&lt;C311),1,0)</f>
        <v>0</v>
      </c>
      <c r="F311" s="38">
        <f>IF(AND(傷病手当金計算!$D$7=2,傷病手当金計算!$D$19&gt;=B311,傷病手当金計算!$D$19&lt;C311),1,0)</f>
        <v>0</v>
      </c>
      <c r="G311" s="38">
        <f>IF(AND(傷病手当金計算!$D$7=3,傷病手当金計算!$D$19&gt;=B311,傷病手当金計算!$D$19&lt;C311),1,0)</f>
        <v>0</v>
      </c>
      <c r="H311" s="38">
        <f>IF(AND(傷病手当金計算!$D$7=4,傷病手当金計算!$D$19&gt;=B311,傷病手当金計算!$D$19&lt;C311),1,0)</f>
        <v>0</v>
      </c>
      <c r="I311" s="38">
        <f>IF(AND(傷病手当金計算!$D$7=5,傷病手当金計算!$D$19&gt;=B311,傷病手当金計算!$D$19&lt;C311),1,0)</f>
        <v>0</v>
      </c>
      <c r="J311" s="38">
        <f>IF(AND(傷病手当金計算!$D$7=6,傷病手当金計算!$D$19&gt;=B311,傷病手当金計算!$D$19&lt;C311),1,0)</f>
        <v>0</v>
      </c>
      <c r="K311" s="38">
        <f>IF(AND(傷病手当金計算!$D$7=7,傷病手当金計算!$D$19&gt;=B311,傷病手当金計算!$D$19&lt;C311),1,0)</f>
        <v>0</v>
      </c>
      <c r="L311" s="39"/>
      <c r="M311" s="10">
        <f>D311*源泉徴収税額表!D311</f>
        <v>0</v>
      </c>
      <c r="N311" s="10">
        <f>E311*源泉徴収税額表!E311</f>
        <v>0</v>
      </c>
      <c r="O311" s="10">
        <f>F311*源泉徴収税額表!F311</f>
        <v>0</v>
      </c>
      <c r="P311" s="10">
        <f>G311*源泉徴収税額表!G311</f>
        <v>0</v>
      </c>
      <c r="Q311" s="10">
        <f>H311*源泉徴収税額表!H311</f>
        <v>0</v>
      </c>
      <c r="R311" s="10">
        <f>I311*源泉徴収税額表!I311</f>
        <v>0</v>
      </c>
      <c r="S311" s="10">
        <f>J311*源泉徴収税額表!J311</f>
        <v>0</v>
      </c>
      <c r="T311" s="10">
        <f>K311*源泉徴収税額表!K311</f>
        <v>0</v>
      </c>
    </row>
    <row r="312" spans="1:20" s="10" customFormat="1">
      <c r="A312" s="36">
        <v>253</v>
      </c>
      <c r="B312" s="37">
        <v>761000</v>
      </c>
      <c r="C312" s="38">
        <v>764000</v>
      </c>
      <c r="D312" s="38">
        <f>IF(AND(傷病手当金計算!$D$7=0,傷病手当金計算!$D$19&gt;=B312,傷病手当金計算!$D$19&lt;C312),1,0)</f>
        <v>0</v>
      </c>
      <c r="E312" s="38">
        <f>IF(AND(傷病手当金計算!$D$7=1,傷病手当金計算!$D$19&gt;=B312,傷病手当金計算!$D$19&lt;C312),1,0)</f>
        <v>0</v>
      </c>
      <c r="F312" s="38">
        <f>IF(AND(傷病手当金計算!$D$7=2,傷病手当金計算!$D$19&gt;=B312,傷病手当金計算!$D$19&lt;C312),1,0)</f>
        <v>0</v>
      </c>
      <c r="G312" s="38">
        <f>IF(AND(傷病手当金計算!$D$7=3,傷病手当金計算!$D$19&gt;=B312,傷病手当金計算!$D$19&lt;C312),1,0)</f>
        <v>0</v>
      </c>
      <c r="H312" s="38">
        <f>IF(AND(傷病手当金計算!$D$7=4,傷病手当金計算!$D$19&gt;=B312,傷病手当金計算!$D$19&lt;C312),1,0)</f>
        <v>0</v>
      </c>
      <c r="I312" s="38">
        <f>IF(AND(傷病手当金計算!$D$7=5,傷病手当金計算!$D$19&gt;=B312,傷病手当金計算!$D$19&lt;C312),1,0)</f>
        <v>0</v>
      </c>
      <c r="J312" s="38">
        <f>IF(AND(傷病手当金計算!$D$7=6,傷病手当金計算!$D$19&gt;=B312,傷病手当金計算!$D$19&lt;C312),1,0)</f>
        <v>0</v>
      </c>
      <c r="K312" s="38">
        <f>IF(AND(傷病手当金計算!$D$7=7,傷病手当金計算!$D$19&gt;=B312,傷病手当金計算!$D$19&lt;C312),1,0)</f>
        <v>0</v>
      </c>
      <c r="L312" s="39"/>
      <c r="M312" s="10">
        <f>D312*源泉徴収税額表!D312</f>
        <v>0</v>
      </c>
      <c r="N312" s="10">
        <f>E312*源泉徴収税額表!E312</f>
        <v>0</v>
      </c>
      <c r="O312" s="10">
        <f>F312*源泉徴収税額表!F312</f>
        <v>0</v>
      </c>
      <c r="P312" s="10">
        <f>G312*源泉徴収税額表!G312</f>
        <v>0</v>
      </c>
      <c r="Q312" s="10">
        <f>H312*源泉徴収税額表!H312</f>
        <v>0</v>
      </c>
      <c r="R312" s="10">
        <f>I312*源泉徴収税額表!I312</f>
        <v>0</v>
      </c>
      <c r="S312" s="10">
        <f>J312*源泉徴収税額表!J312</f>
        <v>0</v>
      </c>
      <c r="T312" s="10">
        <f>K312*源泉徴収税額表!K312</f>
        <v>0</v>
      </c>
    </row>
    <row r="313" spans="1:20" s="10" customFormat="1">
      <c r="A313" s="36">
        <v>254</v>
      </c>
      <c r="B313" s="37">
        <v>764000</v>
      </c>
      <c r="C313" s="38">
        <v>767000</v>
      </c>
      <c r="D313" s="38">
        <f>IF(AND(傷病手当金計算!$D$7=0,傷病手当金計算!$D$19&gt;=B313,傷病手当金計算!$D$19&lt;C313),1,0)</f>
        <v>0</v>
      </c>
      <c r="E313" s="38">
        <f>IF(AND(傷病手当金計算!$D$7=1,傷病手当金計算!$D$19&gt;=B313,傷病手当金計算!$D$19&lt;C313),1,0)</f>
        <v>0</v>
      </c>
      <c r="F313" s="38">
        <f>IF(AND(傷病手当金計算!$D$7=2,傷病手当金計算!$D$19&gt;=B313,傷病手当金計算!$D$19&lt;C313),1,0)</f>
        <v>0</v>
      </c>
      <c r="G313" s="38">
        <f>IF(AND(傷病手当金計算!$D$7=3,傷病手当金計算!$D$19&gt;=B313,傷病手当金計算!$D$19&lt;C313),1,0)</f>
        <v>0</v>
      </c>
      <c r="H313" s="38">
        <f>IF(AND(傷病手当金計算!$D$7=4,傷病手当金計算!$D$19&gt;=B313,傷病手当金計算!$D$19&lt;C313),1,0)</f>
        <v>0</v>
      </c>
      <c r="I313" s="38">
        <f>IF(AND(傷病手当金計算!$D$7=5,傷病手当金計算!$D$19&gt;=B313,傷病手当金計算!$D$19&lt;C313),1,0)</f>
        <v>0</v>
      </c>
      <c r="J313" s="38">
        <f>IF(AND(傷病手当金計算!$D$7=6,傷病手当金計算!$D$19&gt;=B313,傷病手当金計算!$D$19&lt;C313),1,0)</f>
        <v>0</v>
      </c>
      <c r="K313" s="38">
        <f>IF(AND(傷病手当金計算!$D$7=7,傷病手当金計算!$D$19&gt;=B313,傷病手当金計算!$D$19&lt;C313),1,0)</f>
        <v>0</v>
      </c>
      <c r="L313" s="39"/>
      <c r="M313" s="10">
        <f>D313*源泉徴収税額表!D313</f>
        <v>0</v>
      </c>
      <c r="N313" s="10">
        <f>E313*源泉徴収税額表!E313</f>
        <v>0</v>
      </c>
      <c r="O313" s="10">
        <f>F313*源泉徴収税額表!F313</f>
        <v>0</v>
      </c>
      <c r="P313" s="10">
        <f>G313*源泉徴収税額表!G313</f>
        <v>0</v>
      </c>
      <c r="Q313" s="10">
        <f>H313*源泉徴収税額表!H313</f>
        <v>0</v>
      </c>
      <c r="R313" s="10">
        <f>I313*源泉徴収税額表!I313</f>
        <v>0</v>
      </c>
      <c r="S313" s="10">
        <f>J313*源泉徴収税額表!J313</f>
        <v>0</v>
      </c>
      <c r="T313" s="10">
        <f>K313*源泉徴収税額表!K313</f>
        <v>0</v>
      </c>
    </row>
    <row r="314" spans="1:20" s="10" customFormat="1">
      <c r="A314" s="36">
        <v>255</v>
      </c>
      <c r="B314" s="37">
        <v>767000</v>
      </c>
      <c r="C314" s="38">
        <v>770000</v>
      </c>
      <c r="D314" s="38">
        <f>IF(AND(傷病手当金計算!$D$7=0,傷病手当金計算!$D$19&gt;=B314,傷病手当金計算!$D$19&lt;C314),1,0)</f>
        <v>0</v>
      </c>
      <c r="E314" s="38">
        <f>IF(AND(傷病手当金計算!$D$7=1,傷病手当金計算!$D$19&gt;=B314,傷病手当金計算!$D$19&lt;C314),1,0)</f>
        <v>0</v>
      </c>
      <c r="F314" s="38">
        <f>IF(AND(傷病手当金計算!$D$7=2,傷病手当金計算!$D$19&gt;=B314,傷病手当金計算!$D$19&lt;C314),1,0)</f>
        <v>0</v>
      </c>
      <c r="G314" s="38">
        <f>IF(AND(傷病手当金計算!$D$7=3,傷病手当金計算!$D$19&gt;=B314,傷病手当金計算!$D$19&lt;C314),1,0)</f>
        <v>0</v>
      </c>
      <c r="H314" s="38">
        <f>IF(AND(傷病手当金計算!$D$7=4,傷病手当金計算!$D$19&gt;=B314,傷病手当金計算!$D$19&lt;C314),1,0)</f>
        <v>0</v>
      </c>
      <c r="I314" s="38">
        <f>IF(AND(傷病手当金計算!$D$7=5,傷病手当金計算!$D$19&gt;=B314,傷病手当金計算!$D$19&lt;C314),1,0)</f>
        <v>0</v>
      </c>
      <c r="J314" s="38">
        <f>IF(AND(傷病手当金計算!$D$7=6,傷病手当金計算!$D$19&gt;=B314,傷病手当金計算!$D$19&lt;C314),1,0)</f>
        <v>0</v>
      </c>
      <c r="K314" s="38">
        <f>IF(AND(傷病手当金計算!$D$7=7,傷病手当金計算!$D$19&gt;=B314,傷病手当金計算!$D$19&lt;C314),1,0)</f>
        <v>0</v>
      </c>
      <c r="L314" s="39"/>
      <c r="M314" s="10">
        <f>D314*源泉徴収税額表!D314</f>
        <v>0</v>
      </c>
      <c r="N314" s="10">
        <f>E314*源泉徴収税額表!E314</f>
        <v>0</v>
      </c>
      <c r="O314" s="10">
        <f>F314*源泉徴収税額表!F314</f>
        <v>0</v>
      </c>
      <c r="P314" s="10">
        <f>G314*源泉徴収税額表!G314</f>
        <v>0</v>
      </c>
      <c r="Q314" s="10">
        <f>H314*源泉徴収税額表!H314</f>
        <v>0</v>
      </c>
      <c r="R314" s="10">
        <f>I314*源泉徴収税額表!I314</f>
        <v>0</v>
      </c>
      <c r="S314" s="10">
        <f>J314*源泉徴収税額表!J314</f>
        <v>0</v>
      </c>
      <c r="T314" s="10">
        <f>K314*源泉徴収税額表!K314</f>
        <v>0</v>
      </c>
    </row>
    <row r="315" spans="1:20" s="10" customFormat="1">
      <c r="A315" s="36"/>
      <c r="B315" s="37"/>
      <c r="C315" s="38"/>
      <c r="D315" s="38"/>
      <c r="E315" s="38"/>
      <c r="F315" s="38"/>
      <c r="G315" s="38"/>
      <c r="H315" s="38"/>
      <c r="I315" s="38"/>
      <c r="J315" s="38"/>
      <c r="K315" s="38"/>
      <c r="L315" s="39"/>
    </row>
    <row r="316" spans="1:20" s="10" customFormat="1">
      <c r="A316" s="36">
        <v>256</v>
      </c>
      <c r="B316" s="37">
        <v>770000</v>
      </c>
      <c r="C316" s="38">
        <v>773000</v>
      </c>
      <c r="D316" s="38">
        <f>IF(AND(傷病手当金計算!$D$7=0,傷病手当金計算!$D$19&gt;=B316,傷病手当金計算!$D$19&lt;C316),1,0)</f>
        <v>0</v>
      </c>
      <c r="E316" s="38">
        <f>IF(AND(傷病手当金計算!$D$7=1,傷病手当金計算!$D$19&gt;=B316,傷病手当金計算!$D$19&lt;C316),1,0)</f>
        <v>0</v>
      </c>
      <c r="F316" s="38">
        <f>IF(AND(傷病手当金計算!$D$7=2,傷病手当金計算!$D$19&gt;=B316,傷病手当金計算!$D$19&lt;C316),1,0)</f>
        <v>0</v>
      </c>
      <c r="G316" s="38">
        <f>IF(AND(傷病手当金計算!$D$7=3,傷病手当金計算!$D$19&gt;=B316,傷病手当金計算!$D$19&lt;C316),1,0)</f>
        <v>0</v>
      </c>
      <c r="H316" s="38">
        <f>IF(AND(傷病手当金計算!$D$7=4,傷病手当金計算!$D$19&gt;=B316,傷病手当金計算!$D$19&lt;C316),1,0)</f>
        <v>0</v>
      </c>
      <c r="I316" s="38">
        <f>IF(AND(傷病手当金計算!$D$7=5,傷病手当金計算!$D$19&gt;=B316,傷病手当金計算!$D$19&lt;C316),1,0)</f>
        <v>0</v>
      </c>
      <c r="J316" s="38">
        <f>IF(AND(傷病手当金計算!$D$7=6,傷病手当金計算!$D$19&gt;=B316,傷病手当金計算!$D$19&lt;C316),1,0)</f>
        <v>0</v>
      </c>
      <c r="K316" s="38">
        <f>IF(AND(傷病手当金計算!$D$7=7,傷病手当金計算!$D$19&gt;=B316,傷病手当金計算!$D$19&lt;C316),1,0)</f>
        <v>0</v>
      </c>
      <c r="L316" s="39"/>
      <c r="M316" s="10">
        <f>D316*源泉徴収税額表!D316</f>
        <v>0</v>
      </c>
      <c r="N316" s="10">
        <f>E316*源泉徴収税額表!E316</f>
        <v>0</v>
      </c>
      <c r="O316" s="10">
        <f>F316*源泉徴収税額表!F316</f>
        <v>0</v>
      </c>
      <c r="P316" s="10">
        <f>G316*源泉徴収税額表!G316</f>
        <v>0</v>
      </c>
      <c r="Q316" s="10">
        <f>H316*源泉徴収税額表!H316</f>
        <v>0</v>
      </c>
      <c r="R316" s="10">
        <f>I316*源泉徴収税額表!I316</f>
        <v>0</v>
      </c>
      <c r="S316" s="10">
        <f>J316*源泉徴収税額表!J316</f>
        <v>0</v>
      </c>
      <c r="T316" s="10">
        <f>K316*源泉徴収税額表!K316</f>
        <v>0</v>
      </c>
    </row>
    <row r="317" spans="1:20" s="10" customFormat="1">
      <c r="A317" s="36">
        <v>257</v>
      </c>
      <c r="B317" s="37">
        <v>773000</v>
      </c>
      <c r="C317" s="38">
        <v>776000</v>
      </c>
      <c r="D317" s="38">
        <f>IF(AND(傷病手当金計算!$D$7=0,傷病手当金計算!$D$19&gt;=B317,傷病手当金計算!$D$19&lt;C317),1,0)</f>
        <v>0</v>
      </c>
      <c r="E317" s="38">
        <f>IF(AND(傷病手当金計算!$D$7=1,傷病手当金計算!$D$19&gt;=B317,傷病手当金計算!$D$19&lt;C317),1,0)</f>
        <v>0</v>
      </c>
      <c r="F317" s="38">
        <f>IF(AND(傷病手当金計算!$D$7=2,傷病手当金計算!$D$19&gt;=B317,傷病手当金計算!$D$19&lt;C317),1,0)</f>
        <v>0</v>
      </c>
      <c r="G317" s="38">
        <f>IF(AND(傷病手当金計算!$D$7=3,傷病手当金計算!$D$19&gt;=B317,傷病手当金計算!$D$19&lt;C317),1,0)</f>
        <v>0</v>
      </c>
      <c r="H317" s="38">
        <f>IF(AND(傷病手当金計算!$D$7=4,傷病手当金計算!$D$19&gt;=B317,傷病手当金計算!$D$19&lt;C317),1,0)</f>
        <v>0</v>
      </c>
      <c r="I317" s="38">
        <f>IF(AND(傷病手当金計算!$D$7=5,傷病手当金計算!$D$19&gt;=B317,傷病手当金計算!$D$19&lt;C317),1,0)</f>
        <v>0</v>
      </c>
      <c r="J317" s="38">
        <f>IF(AND(傷病手当金計算!$D$7=6,傷病手当金計算!$D$19&gt;=B317,傷病手当金計算!$D$19&lt;C317),1,0)</f>
        <v>0</v>
      </c>
      <c r="K317" s="38">
        <f>IF(AND(傷病手当金計算!$D$7=7,傷病手当金計算!$D$19&gt;=B317,傷病手当金計算!$D$19&lt;C317),1,0)</f>
        <v>0</v>
      </c>
      <c r="L317" s="39"/>
      <c r="M317" s="10">
        <f>D317*源泉徴収税額表!D317</f>
        <v>0</v>
      </c>
      <c r="N317" s="10">
        <f>E317*源泉徴収税額表!E317</f>
        <v>0</v>
      </c>
      <c r="O317" s="10">
        <f>F317*源泉徴収税額表!F317</f>
        <v>0</v>
      </c>
      <c r="P317" s="10">
        <f>G317*源泉徴収税額表!G317</f>
        <v>0</v>
      </c>
      <c r="Q317" s="10">
        <f>H317*源泉徴収税額表!H317</f>
        <v>0</v>
      </c>
      <c r="R317" s="10">
        <f>I317*源泉徴収税額表!I317</f>
        <v>0</v>
      </c>
      <c r="S317" s="10">
        <f>J317*源泉徴収税額表!J317</f>
        <v>0</v>
      </c>
      <c r="T317" s="10">
        <f>K317*源泉徴収税額表!K317</f>
        <v>0</v>
      </c>
    </row>
    <row r="318" spans="1:20" s="10" customFormat="1">
      <c r="A318" s="36">
        <v>258</v>
      </c>
      <c r="B318" s="37">
        <v>776000</v>
      </c>
      <c r="C318" s="38">
        <v>779000</v>
      </c>
      <c r="D318" s="38">
        <f>IF(AND(傷病手当金計算!$D$7=0,傷病手当金計算!$D$19&gt;=B318,傷病手当金計算!$D$19&lt;C318),1,0)</f>
        <v>0</v>
      </c>
      <c r="E318" s="38">
        <f>IF(AND(傷病手当金計算!$D$7=1,傷病手当金計算!$D$19&gt;=B318,傷病手当金計算!$D$19&lt;C318),1,0)</f>
        <v>0</v>
      </c>
      <c r="F318" s="38">
        <f>IF(AND(傷病手当金計算!$D$7=2,傷病手当金計算!$D$19&gt;=B318,傷病手当金計算!$D$19&lt;C318),1,0)</f>
        <v>0</v>
      </c>
      <c r="G318" s="38">
        <f>IF(AND(傷病手当金計算!$D$7=3,傷病手当金計算!$D$19&gt;=B318,傷病手当金計算!$D$19&lt;C318),1,0)</f>
        <v>0</v>
      </c>
      <c r="H318" s="38">
        <f>IF(AND(傷病手当金計算!$D$7=4,傷病手当金計算!$D$19&gt;=B318,傷病手当金計算!$D$19&lt;C318),1,0)</f>
        <v>0</v>
      </c>
      <c r="I318" s="38">
        <f>IF(AND(傷病手当金計算!$D$7=5,傷病手当金計算!$D$19&gt;=B318,傷病手当金計算!$D$19&lt;C318),1,0)</f>
        <v>0</v>
      </c>
      <c r="J318" s="38">
        <f>IF(AND(傷病手当金計算!$D$7=6,傷病手当金計算!$D$19&gt;=B318,傷病手当金計算!$D$19&lt;C318),1,0)</f>
        <v>0</v>
      </c>
      <c r="K318" s="38">
        <f>IF(AND(傷病手当金計算!$D$7=7,傷病手当金計算!$D$19&gt;=B318,傷病手当金計算!$D$19&lt;C318),1,0)</f>
        <v>0</v>
      </c>
      <c r="L318" s="39"/>
      <c r="M318" s="10">
        <f>D318*源泉徴収税額表!D318</f>
        <v>0</v>
      </c>
      <c r="N318" s="10">
        <f>E318*源泉徴収税額表!E318</f>
        <v>0</v>
      </c>
      <c r="O318" s="10">
        <f>F318*源泉徴収税額表!F318</f>
        <v>0</v>
      </c>
      <c r="P318" s="10">
        <f>G318*源泉徴収税額表!G318</f>
        <v>0</v>
      </c>
      <c r="Q318" s="10">
        <f>H318*源泉徴収税額表!H318</f>
        <v>0</v>
      </c>
      <c r="R318" s="10">
        <f>I318*源泉徴収税額表!I318</f>
        <v>0</v>
      </c>
      <c r="S318" s="10">
        <f>J318*源泉徴収税額表!J318</f>
        <v>0</v>
      </c>
      <c r="T318" s="10">
        <f>K318*源泉徴収税額表!K318</f>
        <v>0</v>
      </c>
    </row>
    <row r="319" spans="1:20" s="10" customFormat="1">
      <c r="A319" s="36">
        <v>259</v>
      </c>
      <c r="B319" s="37">
        <v>779000</v>
      </c>
      <c r="C319" s="38">
        <v>782000</v>
      </c>
      <c r="D319" s="38">
        <f>IF(AND(傷病手当金計算!$D$7=0,傷病手当金計算!$D$19&gt;=B319,傷病手当金計算!$D$19&lt;C319),1,0)</f>
        <v>0</v>
      </c>
      <c r="E319" s="38">
        <f>IF(AND(傷病手当金計算!$D$7=1,傷病手当金計算!$D$19&gt;=B319,傷病手当金計算!$D$19&lt;C319),1,0)</f>
        <v>0</v>
      </c>
      <c r="F319" s="38">
        <f>IF(AND(傷病手当金計算!$D$7=2,傷病手当金計算!$D$19&gt;=B319,傷病手当金計算!$D$19&lt;C319),1,0)</f>
        <v>0</v>
      </c>
      <c r="G319" s="38">
        <f>IF(AND(傷病手当金計算!$D$7=3,傷病手当金計算!$D$19&gt;=B319,傷病手当金計算!$D$19&lt;C319),1,0)</f>
        <v>0</v>
      </c>
      <c r="H319" s="38">
        <f>IF(AND(傷病手当金計算!$D$7=4,傷病手当金計算!$D$19&gt;=B319,傷病手当金計算!$D$19&lt;C319),1,0)</f>
        <v>0</v>
      </c>
      <c r="I319" s="38">
        <f>IF(AND(傷病手当金計算!$D$7=5,傷病手当金計算!$D$19&gt;=B319,傷病手当金計算!$D$19&lt;C319),1,0)</f>
        <v>0</v>
      </c>
      <c r="J319" s="38">
        <f>IF(AND(傷病手当金計算!$D$7=6,傷病手当金計算!$D$19&gt;=B319,傷病手当金計算!$D$19&lt;C319),1,0)</f>
        <v>0</v>
      </c>
      <c r="K319" s="38">
        <f>IF(AND(傷病手当金計算!$D$7=7,傷病手当金計算!$D$19&gt;=B319,傷病手当金計算!$D$19&lt;C319),1,0)</f>
        <v>0</v>
      </c>
      <c r="L319" s="39"/>
      <c r="M319" s="10">
        <f>D319*源泉徴収税額表!D319</f>
        <v>0</v>
      </c>
      <c r="N319" s="10">
        <f>E319*源泉徴収税額表!E319</f>
        <v>0</v>
      </c>
      <c r="O319" s="10">
        <f>F319*源泉徴収税額表!F319</f>
        <v>0</v>
      </c>
      <c r="P319" s="10">
        <f>G319*源泉徴収税額表!G319</f>
        <v>0</v>
      </c>
      <c r="Q319" s="10">
        <f>H319*源泉徴収税額表!H319</f>
        <v>0</v>
      </c>
      <c r="R319" s="10">
        <f>I319*源泉徴収税額表!I319</f>
        <v>0</v>
      </c>
      <c r="S319" s="10">
        <f>J319*源泉徴収税額表!J319</f>
        <v>0</v>
      </c>
      <c r="T319" s="10">
        <f>K319*源泉徴収税額表!K319</f>
        <v>0</v>
      </c>
    </row>
    <row r="320" spans="1:20" s="10" customFormat="1">
      <c r="A320" s="36">
        <v>260</v>
      </c>
      <c r="B320" s="37">
        <v>782000</v>
      </c>
      <c r="C320" s="38">
        <v>785000</v>
      </c>
      <c r="D320" s="38">
        <f>IF(AND(傷病手当金計算!$D$7=0,傷病手当金計算!$D$19&gt;=B320,傷病手当金計算!$D$19&lt;C320),1,0)</f>
        <v>0</v>
      </c>
      <c r="E320" s="38">
        <f>IF(AND(傷病手当金計算!$D$7=1,傷病手当金計算!$D$19&gt;=B320,傷病手当金計算!$D$19&lt;C320),1,0)</f>
        <v>0</v>
      </c>
      <c r="F320" s="38">
        <f>IF(AND(傷病手当金計算!$D$7=2,傷病手当金計算!$D$19&gt;=B320,傷病手当金計算!$D$19&lt;C320),1,0)</f>
        <v>0</v>
      </c>
      <c r="G320" s="38">
        <f>IF(AND(傷病手当金計算!$D$7=3,傷病手当金計算!$D$19&gt;=B320,傷病手当金計算!$D$19&lt;C320),1,0)</f>
        <v>0</v>
      </c>
      <c r="H320" s="38">
        <f>IF(AND(傷病手当金計算!$D$7=4,傷病手当金計算!$D$19&gt;=B320,傷病手当金計算!$D$19&lt;C320),1,0)</f>
        <v>0</v>
      </c>
      <c r="I320" s="38">
        <f>IF(AND(傷病手当金計算!$D$7=5,傷病手当金計算!$D$19&gt;=B320,傷病手当金計算!$D$19&lt;C320),1,0)</f>
        <v>0</v>
      </c>
      <c r="J320" s="38">
        <f>IF(AND(傷病手当金計算!$D$7=6,傷病手当金計算!$D$19&gt;=B320,傷病手当金計算!$D$19&lt;C320),1,0)</f>
        <v>0</v>
      </c>
      <c r="K320" s="38">
        <f>IF(AND(傷病手当金計算!$D$7=7,傷病手当金計算!$D$19&gt;=B320,傷病手当金計算!$D$19&lt;C320),1,0)</f>
        <v>0</v>
      </c>
      <c r="L320" s="39"/>
      <c r="M320" s="10">
        <f>D320*源泉徴収税額表!D320</f>
        <v>0</v>
      </c>
      <c r="N320" s="10">
        <f>E320*源泉徴収税額表!E320</f>
        <v>0</v>
      </c>
      <c r="O320" s="10">
        <f>F320*源泉徴収税額表!F320</f>
        <v>0</v>
      </c>
      <c r="P320" s="10">
        <f>G320*源泉徴収税額表!G320</f>
        <v>0</v>
      </c>
      <c r="Q320" s="10">
        <f>H320*源泉徴収税額表!H320</f>
        <v>0</v>
      </c>
      <c r="R320" s="10">
        <f>I320*源泉徴収税額表!I320</f>
        <v>0</v>
      </c>
      <c r="S320" s="10">
        <f>J320*源泉徴収税額表!J320</f>
        <v>0</v>
      </c>
      <c r="T320" s="10">
        <f>K320*源泉徴収税額表!K320</f>
        <v>0</v>
      </c>
    </row>
    <row r="321" spans="1:20" s="10" customFormat="1">
      <c r="A321" s="36"/>
      <c r="B321" s="37"/>
      <c r="C321" s="38"/>
      <c r="D321" s="38"/>
      <c r="E321" s="38"/>
      <c r="F321" s="38"/>
      <c r="G321" s="38"/>
      <c r="H321" s="38"/>
      <c r="I321" s="38"/>
      <c r="J321" s="38"/>
      <c r="K321" s="38"/>
      <c r="L321" s="39"/>
    </row>
    <row r="322" spans="1:20" s="10" customFormat="1">
      <c r="A322" s="36">
        <v>261</v>
      </c>
      <c r="B322" s="37">
        <v>785000</v>
      </c>
      <c r="C322" s="38">
        <v>788000</v>
      </c>
      <c r="D322" s="38">
        <f>IF(AND(傷病手当金計算!$D$7=0,傷病手当金計算!$D$19&gt;=B322,傷病手当金計算!$D$19&lt;C322),1,0)</f>
        <v>0</v>
      </c>
      <c r="E322" s="38">
        <f>IF(AND(傷病手当金計算!$D$7=1,傷病手当金計算!$D$19&gt;=B322,傷病手当金計算!$D$19&lt;C322),1,0)</f>
        <v>0</v>
      </c>
      <c r="F322" s="38">
        <f>IF(AND(傷病手当金計算!$D$7=2,傷病手当金計算!$D$19&gt;=B322,傷病手当金計算!$D$19&lt;C322),1,0)</f>
        <v>0</v>
      </c>
      <c r="G322" s="38">
        <f>IF(AND(傷病手当金計算!$D$7=3,傷病手当金計算!$D$19&gt;=B322,傷病手当金計算!$D$19&lt;C322),1,0)</f>
        <v>0</v>
      </c>
      <c r="H322" s="38">
        <f>IF(AND(傷病手当金計算!$D$7=4,傷病手当金計算!$D$19&gt;=B322,傷病手当金計算!$D$19&lt;C322),1,0)</f>
        <v>0</v>
      </c>
      <c r="I322" s="38">
        <f>IF(AND(傷病手当金計算!$D$7=5,傷病手当金計算!$D$19&gt;=B322,傷病手当金計算!$D$19&lt;C322),1,0)</f>
        <v>0</v>
      </c>
      <c r="J322" s="38">
        <f>IF(AND(傷病手当金計算!$D$7=6,傷病手当金計算!$D$19&gt;=B322,傷病手当金計算!$D$19&lt;C322),1,0)</f>
        <v>0</v>
      </c>
      <c r="K322" s="38">
        <f>IF(AND(傷病手当金計算!$D$7=7,傷病手当金計算!$D$19&gt;=B322,傷病手当金計算!$D$19&lt;C322),1,0)</f>
        <v>0</v>
      </c>
      <c r="L322" s="39"/>
      <c r="M322" s="10">
        <f>D322*源泉徴収税額表!D322</f>
        <v>0</v>
      </c>
      <c r="N322" s="10">
        <f>E322*源泉徴収税額表!E322</f>
        <v>0</v>
      </c>
      <c r="O322" s="10">
        <f>F322*源泉徴収税額表!F322</f>
        <v>0</v>
      </c>
      <c r="P322" s="10">
        <f>G322*源泉徴収税額表!G322</f>
        <v>0</v>
      </c>
      <c r="Q322" s="10">
        <f>H322*源泉徴収税額表!H322</f>
        <v>0</v>
      </c>
      <c r="R322" s="10">
        <f>I322*源泉徴収税額表!I322</f>
        <v>0</v>
      </c>
      <c r="S322" s="10">
        <f>J322*源泉徴収税額表!J322</f>
        <v>0</v>
      </c>
      <c r="T322" s="10">
        <f>K322*源泉徴収税額表!K322</f>
        <v>0</v>
      </c>
    </row>
    <row r="323" spans="1:20" s="10" customFormat="1">
      <c r="A323" s="36">
        <v>262</v>
      </c>
      <c r="B323" s="37">
        <v>788000</v>
      </c>
      <c r="C323" s="38">
        <v>791000</v>
      </c>
      <c r="D323" s="38">
        <f>IF(AND(傷病手当金計算!$D$7=0,傷病手当金計算!$D$19&gt;=B323,傷病手当金計算!$D$19&lt;C323),1,0)</f>
        <v>0</v>
      </c>
      <c r="E323" s="38">
        <f>IF(AND(傷病手当金計算!$D$7=1,傷病手当金計算!$D$19&gt;=B323,傷病手当金計算!$D$19&lt;C323),1,0)</f>
        <v>0</v>
      </c>
      <c r="F323" s="38">
        <f>IF(AND(傷病手当金計算!$D$7=2,傷病手当金計算!$D$19&gt;=B323,傷病手当金計算!$D$19&lt;C323),1,0)</f>
        <v>0</v>
      </c>
      <c r="G323" s="38">
        <f>IF(AND(傷病手当金計算!$D$7=3,傷病手当金計算!$D$19&gt;=B323,傷病手当金計算!$D$19&lt;C323),1,0)</f>
        <v>0</v>
      </c>
      <c r="H323" s="38">
        <f>IF(AND(傷病手当金計算!$D$7=4,傷病手当金計算!$D$19&gt;=B323,傷病手当金計算!$D$19&lt;C323),1,0)</f>
        <v>0</v>
      </c>
      <c r="I323" s="38">
        <f>IF(AND(傷病手当金計算!$D$7=5,傷病手当金計算!$D$19&gt;=B323,傷病手当金計算!$D$19&lt;C323),1,0)</f>
        <v>0</v>
      </c>
      <c r="J323" s="38">
        <f>IF(AND(傷病手当金計算!$D$7=6,傷病手当金計算!$D$19&gt;=B323,傷病手当金計算!$D$19&lt;C323),1,0)</f>
        <v>0</v>
      </c>
      <c r="K323" s="38">
        <f>IF(AND(傷病手当金計算!$D$7=7,傷病手当金計算!$D$19&gt;=B323,傷病手当金計算!$D$19&lt;C323),1,0)</f>
        <v>0</v>
      </c>
      <c r="L323" s="39"/>
      <c r="M323" s="10">
        <f>D323*源泉徴収税額表!D323</f>
        <v>0</v>
      </c>
      <c r="N323" s="10">
        <f>E323*源泉徴収税額表!E323</f>
        <v>0</v>
      </c>
      <c r="O323" s="10">
        <f>F323*源泉徴収税額表!F323</f>
        <v>0</v>
      </c>
      <c r="P323" s="10">
        <f>G323*源泉徴収税額表!G323</f>
        <v>0</v>
      </c>
      <c r="Q323" s="10">
        <f>H323*源泉徴収税額表!H323</f>
        <v>0</v>
      </c>
      <c r="R323" s="10">
        <f>I323*源泉徴収税額表!I323</f>
        <v>0</v>
      </c>
      <c r="S323" s="10">
        <f>J323*源泉徴収税額表!J323</f>
        <v>0</v>
      </c>
      <c r="T323" s="10">
        <f>K323*源泉徴収税額表!K323</f>
        <v>0</v>
      </c>
    </row>
    <row r="324" spans="1:20" s="10" customFormat="1">
      <c r="A324" s="36">
        <v>263</v>
      </c>
      <c r="B324" s="37">
        <v>791000</v>
      </c>
      <c r="C324" s="38">
        <v>794000</v>
      </c>
      <c r="D324" s="38">
        <f>IF(AND(傷病手当金計算!$D$7=0,傷病手当金計算!$D$19&gt;=B324,傷病手当金計算!$D$19&lt;C324),1,0)</f>
        <v>0</v>
      </c>
      <c r="E324" s="38">
        <f>IF(AND(傷病手当金計算!$D$7=1,傷病手当金計算!$D$19&gt;=B324,傷病手当金計算!$D$19&lt;C324),1,0)</f>
        <v>0</v>
      </c>
      <c r="F324" s="38">
        <f>IF(AND(傷病手当金計算!$D$7=2,傷病手当金計算!$D$19&gt;=B324,傷病手当金計算!$D$19&lt;C324),1,0)</f>
        <v>0</v>
      </c>
      <c r="G324" s="38">
        <f>IF(AND(傷病手当金計算!$D$7=3,傷病手当金計算!$D$19&gt;=B324,傷病手当金計算!$D$19&lt;C324),1,0)</f>
        <v>0</v>
      </c>
      <c r="H324" s="38">
        <f>IF(AND(傷病手当金計算!$D$7=4,傷病手当金計算!$D$19&gt;=B324,傷病手当金計算!$D$19&lt;C324),1,0)</f>
        <v>0</v>
      </c>
      <c r="I324" s="38">
        <f>IF(AND(傷病手当金計算!$D$7=5,傷病手当金計算!$D$19&gt;=B324,傷病手当金計算!$D$19&lt;C324),1,0)</f>
        <v>0</v>
      </c>
      <c r="J324" s="38">
        <f>IF(AND(傷病手当金計算!$D$7=6,傷病手当金計算!$D$19&gt;=B324,傷病手当金計算!$D$19&lt;C324),1,0)</f>
        <v>0</v>
      </c>
      <c r="K324" s="38">
        <f>IF(AND(傷病手当金計算!$D$7=7,傷病手当金計算!$D$19&gt;=B324,傷病手当金計算!$D$19&lt;C324),1,0)</f>
        <v>0</v>
      </c>
      <c r="L324" s="39"/>
      <c r="M324" s="10">
        <f>D324*源泉徴収税額表!D324</f>
        <v>0</v>
      </c>
      <c r="N324" s="10">
        <f>E324*源泉徴収税額表!E324</f>
        <v>0</v>
      </c>
      <c r="O324" s="10">
        <f>F324*源泉徴収税額表!F324</f>
        <v>0</v>
      </c>
      <c r="P324" s="10">
        <f>G324*源泉徴収税額表!G324</f>
        <v>0</v>
      </c>
      <c r="Q324" s="10">
        <f>H324*源泉徴収税額表!H324</f>
        <v>0</v>
      </c>
      <c r="R324" s="10">
        <f>I324*源泉徴収税額表!I324</f>
        <v>0</v>
      </c>
      <c r="S324" s="10">
        <f>J324*源泉徴収税額表!J324</f>
        <v>0</v>
      </c>
      <c r="T324" s="10">
        <f>K324*源泉徴収税額表!K324</f>
        <v>0</v>
      </c>
    </row>
    <row r="325" spans="1:20" s="10" customFormat="1">
      <c r="A325" s="36">
        <v>264</v>
      </c>
      <c r="B325" s="37">
        <v>794000</v>
      </c>
      <c r="C325" s="38">
        <v>797000</v>
      </c>
      <c r="D325" s="38">
        <f>IF(AND(傷病手当金計算!$D$7=0,傷病手当金計算!$D$19&gt;=B325,傷病手当金計算!$D$19&lt;C325),1,0)</f>
        <v>0</v>
      </c>
      <c r="E325" s="38">
        <f>IF(AND(傷病手当金計算!$D$7=1,傷病手当金計算!$D$19&gt;=B325,傷病手当金計算!$D$19&lt;C325),1,0)</f>
        <v>0</v>
      </c>
      <c r="F325" s="38">
        <f>IF(AND(傷病手当金計算!$D$7=2,傷病手当金計算!$D$19&gt;=B325,傷病手当金計算!$D$19&lt;C325),1,0)</f>
        <v>0</v>
      </c>
      <c r="G325" s="38">
        <f>IF(AND(傷病手当金計算!$D$7=3,傷病手当金計算!$D$19&gt;=B325,傷病手当金計算!$D$19&lt;C325),1,0)</f>
        <v>0</v>
      </c>
      <c r="H325" s="38">
        <f>IF(AND(傷病手当金計算!$D$7=4,傷病手当金計算!$D$19&gt;=B325,傷病手当金計算!$D$19&lt;C325),1,0)</f>
        <v>0</v>
      </c>
      <c r="I325" s="38">
        <f>IF(AND(傷病手当金計算!$D$7=5,傷病手当金計算!$D$19&gt;=B325,傷病手当金計算!$D$19&lt;C325),1,0)</f>
        <v>0</v>
      </c>
      <c r="J325" s="38">
        <f>IF(AND(傷病手当金計算!$D$7=6,傷病手当金計算!$D$19&gt;=B325,傷病手当金計算!$D$19&lt;C325),1,0)</f>
        <v>0</v>
      </c>
      <c r="K325" s="38">
        <f>IF(AND(傷病手当金計算!$D$7=7,傷病手当金計算!$D$19&gt;=B325,傷病手当金計算!$D$19&lt;C325),1,0)</f>
        <v>0</v>
      </c>
      <c r="L325" s="39"/>
      <c r="M325" s="10">
        <f>D325*源泉徴収税額表!D325</f>
        <v>0</v>
      </c>
      <c r="N325" s="10">
        <f>E325*源泉徴収税額表!E325</f>
        <v>0</v>
      </c>
      <c r="O325" s="10">
        <f>F325*源泉徴収税額表!F325</f>
        <v>0</v>
      </c>
      <c r="P325" s="10">
        <f>G325*源泉徴収税額表!G325</f>
        <v>0</v>
      </c>
      <c r="Q325" s="10">
        <f>H325*源泉徴収税額表!H325</f>
        <v>0</v>
      </c>
      <c r="R325" s="10">
        <f>I325*源泉徴収税額表!I325</f>
        <v>0</v>
      </c>
      <c r="S325" s="10">
        <f>J325*源泉徴収税額表!J325</f>
        <v>0</v>
      </c>
      <c r="T325" s="10">
        <f>K325*源泉徴収税額表!K325</f>
        <v>0</v>
      </c>
    </row>
    <row r="326" spans="1:20" s="10" customFormat="1">
      <c r="A326" s="36">
        <v>265</v>
      </c>
      <c r="B326" s="37">
        <v>797000</v>
      </c>
      <c r="C326" s="38">
        <v>800000</v>
      </c>
      <c r="D326" s="38">
        <f>IF(AND(傷病手当金計算!$D$7=0,傷病手当金計算!$D$19&gt;=B326,傷病手当金計算!$D$19&lt;C326),1,0)</f>
        <v>0</v>
      </c>
      <c r="E326" s="38">
        <f>IF(AND(傷病手当金計算!$D$7=1,傷病手当金計算!$D$19&gt;=B326,傷病手当金計算!$D$19&lt;C326),1,0)</f>
        <v>0</v>
      </c>
      <c r="F326" s="38">
        <f>IF(AND(傷病手当金計算!$D$7=2,傷病手当金計算!$D$19&gt;=B326,傷病手当金計算!$D$19&lt;C326),1,0)</f>
        <v>0</v>
      </c>
      <c r="G326" s="38">
        <f>IF(AND(傷病手当金計算!$D$7=3,傷病手当金計算!$D$19&gt;=B326,傷病手当金計算!$D$19&lt;C326),1,0)</f>
        <v>0</v>
      </c>
      <c r="H326" s="38">
        <f>IF(AND(傷病手当金計算!$D$7=4,傷病手当金計算!$D$19&gt;=B326,傷病手当金計算!$D$19&lt;C326),1,0)</f>
        <v>0</v>
      </c>
      <c r="I326" s="38">
        <f>IF(AND(傷病手当金計算!$D$7=5,傷病手当金計算!$D$19&gt;=B326,傷病手当金計算!$D$19&lt;C326),1,0)</f>
        <v>0</v>
      </c>
      <c r="J326" s="38">
        <f>IF(AND(傷病手当金計算!$D$7=6,傷病手当金計算!$D$19&gt;=B326,傷病手当金計算!$D$19&lt;C326),1,0)</f>
        <v>0</v>
      </c>
      <c r="K326" s="38">
        <f>IF(AND(傷病手当金計算!$D$7=7,傷病手当金計算!$D$19&gt;=B326,傷病手当金計算!$D$19&lt;C326),1,0)</f>
        <v>0</v>
      </c>
      <c r="L326" s="39"/>
      <c r="M326" s="10">
        <f>D326*源泉徴収税額表!D326</f>
        <v>0</v>
      </c>
      <c r="N326" s="10">
        <f>E326*源泉徴収税額表!E326</f>
        <v>0</v>
      </c>
      <c r="O326" s="10">
        <f>F326*源泉徴収税額表!F326</f>
        <v>0</v>
      </c>
      <c r="P326" s="10">
        <f>G326*源泉徴収税額表!G326</f>
        <v>0</v>
      </c>
      <c r="Q326" s="10">
        <f>H326*源泉徴収税額表!H326</f>
        <v>0</v>
      </c>
      <c r="R326" s="10">
        <f>I326*源泉徴収税額表!I326</f>
        <v>0</v>
      </c>
      <c r="S326" s="10">
        <f>J326*源泉徴収税額表!J326</f>
        <v>0</v>
      </c>
      <c r="T326" s="10">
        <f>K326*源泉徴収税額表!K326</f>
        <v>0</v>
      </c>
    </row>
    <row r="327" spans="1:20" s="10" customFormat="1">
      <c r="A327" s="36"/>
      <c r="B327" s="37"/>
      <c r="C327" s="38"/>
      <c r="D327" s="38"/>
      <c r="E327" s="38"/>
      <c r="F327" s="38"/>
      <c r="G327" s="38"/>
      <c r="H327" s="38"/>
      <c r="I327" s="38"/>
      <c r="J327" s="38"/>
      <c r="K327" s="38"/>
      <c r="L327" s="39"/>
    </row>
    <row r="328" spans="1:20" s="10" customFormat="1">
      <c r="A328" s="36">
        <v>266</v>
      </c>
      <c r="B328" s="37">
        <v>800000</v>
      </c>
      <c r="C328" s="38">
        <v>803000</v>
      </c>
      <c r="D328" s="38">
        <f>IF(AND(傷病手当金計算!$D$7=0,傷病手当金計算!$D$19&gt;=B328,傷病手当金計算!$D$19&lt;C328),1,0)</f>
        <v>0</v>
      </c>
      <c r="E328" s="38">
        <f>IF(AND(傷病手当金計算!$D$7=1,傷病手当金計算!$D$19&gt;=B328,傷病手当金計算!$D$19&lt;C328),1,0)</f>
        <v>0</v>
      </c>
      <c r="F328" s="38">
        <f>IF(AND(傷病手当金計算!$D$7=2,傷病手当金計算!$D$19&gt;=B328,傷病手当金計算!$D$19&lt;C328),1,0)</f>
        <v>0</v>
      </c>
      <c r="G328" s="38">
        <f>IF(AND(傷病手当金計算!$D$7=3,傷病手当金計算!$D$19&gt;=B328,傷病手当金計算!$D$19&lt;C328),1,0)</f>
        <v>0</v>
      </c>
      <c r="H328" s="38">
        <f>IF(AND(傷病手当金計算!$D$7=4,傷病手当金計算!$D$19&gt;=B328,傷病手当金計算!$D$19&lt;C328),1,0)</f>
        <v>0</v>
      </c>
      <c r="I328" s="38">
        <f>IF(AND(傷病手当金計算!$D$7=5,傷病手当金計算!$D$19&gt;=B328,傷病手当金計算!$D$19&lt;C328),1,0)</f>
        <v>0</v>
      </c>
      <c r="J328" s="38">
        <f>IF(AND(傷病手当金計算!$D$7=6,傷病手当金計算!$D$19&gt;=B328,傷病手当金計算!$D$19&lt;C328),1,0)</f>
        <v>0</v>
      </c>
      <c r="K328" s="38">
        <f>IF(AND(傷病手当金計算!$D$7=7,傷病手当金計算!$D$19&gt;=B328,傷病手当金計算!$D$19&lt;C328),1,0)</f>
        <v>0</v>
      </c>
      <c r="L328" s="39"/>
      <c r="M328" s="10">
        <f>D328*源泉徴収税額表!D328</f>
        <v>0</v>
      </c>
      <c r="N328" s="10">
        <f>E328*源泉徴収税額表!E328</f>
        <v>0</v>
      </c>
      <c r="O328" s="10">
        <f>F328*源泉徴収税額表!F328</f>
        <v>0</v>
      </c>
      <c r="P328" s="10">
        <f>G328*源泉徴収税額表!G328</f>
        <v>0</v>
      </c>
      <c r="Q328" s="10">
        <f>H328*源泉徴収税額表!H328</f>
        <v>0</v>
      </c>
      <c r="R328" s="10">
        <f>I328*源泉徴収税額表!I328</f>
        <v>0</v>
      </c>
      <c r="S328" s="10">
        <f>J328*源泉徴収税額表!J328</f>
        <v>0</v>
      </c>
      <c r="T328" s="10">
        <f>K328*源泉徴収税額表!K328</f>
        <v>0</v>
      </c>
    </row>
    <row r="329" spans="1:20" s="10" customFormat="1">
      <c r="A329" s="36">
        <v>267</v>
      </c>
      <c r="B329" s="37">
        <v>803000</v>
      </c>
      <c r="C329" s="38">
        <v>806000</v>
      </c>
      <c r="D329" s="38">
        <f>IF(AND(傷病手当金計算!$D$7=0,傷病手当金計算!$D$19&gt;=B329,傷病手当金計算!$D$19&lt;C329),1,0)</f>
        <v>0</v>
      </c>
      <c r="E329" s="38">
        <f>IF(AND(傷病手当金計算!$D$7=1,傷病手当金計算!$D$19&gt;=B329,傷病手当金計算!$D$19&lt;C329),1,0)</f>
        <v>0</v>
      </c>
      <c r="F329" s="38">
        <f>IF(AND(傷病手当金計算!$D$7=2,傷病手当金計算!$D$19&gt;=B329,傷病手当金計算!$D$19&lt;C329),1,0)</f>
        <v>0</v>
      </c>
      <c r="G329" s="38">
        <f>IF(AND(傷病手当金計算!$D$7=3,傷病手当金計算!$D$19&gt;=B329,傷病手当金計算!$D$19&lt;C329),1,0)</f>
        <v>0</v>
      </c>
      <c r="H329" s="38">
        <f>IF(AND(傷病手当金計算!$D$7=4,傷病手当金計算!$D$19&gt;=B329,傷病手当金計算!$D$19&lt;C329),1,0)</f>
        <v>0</v>
      </c>
      <c r="I329" s="38">
        <f>IF(AND(傷病手当金計算!$D$7=5,傷病手当金計算!$D$19&gt;=B329,傷病手当金計算!$D$19&lt;C329),1,0)</f>
        <v>0</v>
      </c>
      <c r="J329" s="38">
        <f>IF(AND(傷病手当金計算!$D$7=6,傷病手当金計算!$D$19&gt;=B329,傷病手当金計算!$D$19&lt;C329),1,0)</f>
        <v>0</v>
      </c>
      <c r="K329" s="38">
        <f>IF(AND(傷病手当金計算!$D$7=7,傷病手当金計算!$D$19&gt;=B329,傷病手当金計算!$D$19&lt;C329),1,0)</f>
        <v>0</v>
      </c>
      <c r="L329" s="39"/>
      <c r="M329" s="10">
        <f>D329*源泉徴収税額表!D329</f>
        <v>0</v>
      </c>
      <c r="N329" s="10">
        <f>E329*源泉徴収税額表!E329</f>
        <v>0</v>
      </c>
      <c r="O329" s="10">
        <f>F329*源泉徴収税額表!F329</f>
        <v>0</v>
      </c>
      <c r="P329" s="10">
        <f>G329*源泉徴収税額表!G329</f>
        <v>0</v>
      </c>
      <c r="Q329" s="10">
        <f>H329*源泉徴収税額表!H329</f>
        <v>0</v>
      </c>
      <c r="R329" s="10">
        <f>I329*源泉徴収税額表!I329</f>
        <v>0</v>
      </c>
      <c r="S329" s="10">
        <f>J329*源泉徴収税額表!J329</f>
        <v>0</v>
      </c>
      <c r="T329" s="10">
        <f>K329*源泉徴収税額表!K329</f>
        <v>0</v>
      </c>
    </row>
    <row r="330" spans="1:20" s="10" customFormat="1">
      <c r="A330" s="36">
        <v>268</v>
      </c>
      <c r="B330" s="37">
        <v>806000</v>
      </c>
      <c r="C330" s="38">
        <v>809000</v>
      </c>
      <c r="D330" s="38">
        <f>IF(AND(傷病手当金計算!$D$7=0,傷病手当金計算!$D$19&gt;=B330,傷病手当金計算!$D$19&lt;C330),1,0)</f>
        <v>0</v>
      </c>
      <c r="E330" s="38">
        <f>IF(AND(傷病手当金計算!$D$7=1,傷病手当金計算!$D$19&gt;=B330,傷病手当金計算!$D$19&lt;C330),1,0)</f>
        <v>0</v>
      </c>
      <c r="F330" s="38">
        <f>IF(AND(傷病手当金計算!$D$7=2,傷病手当金計算!$D$19&gt;=B330,傷病手当金計算!$D$19&lt;C330),1,0)</f>
        <v>0</v>
      </c>
      <c r="G330" s="38">
        <f>IF(AND(傷病手当金計算!$D$7=3,傷病手当金計算!$D$19&gt;=B330,傷病手当金計算!$D$19&lt;C330),1,0)</f>
        <v>0</v>
      </c>
      <c r="H330" s="38">
        <f>IF(AND(傷病手当金計算!$D$7=4,傷病手当金計算!$D$19&gt;=B330,傷病手当金計算!$D$19&lt;C330),1,0)</f>
        <v>0</v>
      </c>
      <c r="I330" s="38">
        <f>IF(AND(傷病手当金計算!$D$7=5,傷病手当金計算!$D$19&gt;=B330,傷病手当金計算!$D$19&lt;C330),1,0)</f>
        <v>0</v>
      </c>
      <c r="J330" s="38">
        <f>IF(AND(傷病手当金計算!$D$7=6,傷病手当金計算!$D$19&gt;=B330,傷病手当金計算!$D$19&lt;C330),1,0)</f>
        <v>0</v>
      </c>
      <c r="K330" s="38">
        <f>IF(AND(傷病手当金計算!$D$7=7,傷病手当金計算!$D$19&gt;=B330,傷病手当金計算!$D$19&lt;C330),1,0)</f>
        <v>0</v>
      </c>
      <c r="L330" s="39"/>
      <c r="M330" s="10">
        <f>D330*源泉徴収税額表!D330</f>
        <v>0</v>
      </c>
      <c r="N330" s="10">
        <f>E330*源泉徴収税額表!E330</f>
        <v>0</v>
      </c>
      <c r="O330" s="10">
        <f>F330*源泉徴収税額表!F330</f>
        <v>0</v>
      </c>
      <c r="P330" s="10">
        <f>G330*源泉徴収税額表!G330</f>
        <v>0</v>
      </c>
      <c r="Q330" s="10">
        <f>H330*源泉徴収税額表!H330</f>
        <v>0</v>
      </c>
      <c r="R330" s="10">
        <f>I330*源泉徴収税額表!I330</f>
        <v>0</v>
      </c>
      <c r="S330" s="10">
        <f>J330*源泉徴収税額表!J330</f>
        <v>0</v>
      </c>
      <c r="T330" s="10">
        <f>K330*源泉徴収税額表!K330</f>
        <v>0</v>
      </c>
    </row>
    <row r="331" spans="1:20" s="10" customFormat="1">
      <c r="A331" s="36">
        <v>269</v>
      </c>
      <c r="B331" s="37">
        <v>809000</v>
      </c>
      <c r="C331" s="38">
        <v>812000</v>
      </c>
      <c r="D331" s="38">
        <f>IF(AND(傷病手当金計算!$D$7=0,傷病手当金計算!$D$19&gt;=B331,傷病手当金計算!$D$19&lt;C331),1,0)</f>
        <v>0</v>
      </c>
      <c r="E331" s="38">
        <f>IF(AND(傷病手当金計算!$D$7=1,傷病手当金計算!$D$19&gt;=B331,傷病手当金計算!$D$19&lt;C331),1,0)</f>
        <v>0</v>
      </c>
      <c r="F331" s="38">
        <f>IF(AND(傷病手当金計算!$D$7=2,傷病手当金計算!$D$19&gt;=B331,傷病手当金計算!$D$19&lt;C331),1,0)</f>
        <v>0</v>
      </c>
      <c r="G331" s="38">
        <f>IF(AND(傷病手当金計算!$D$7=3,傷病手当金計算!$D$19&gt;=B331,傷病手当金計算!$D$19&lt;C331),1,0)</f>
        <v>0</v>
      </c>
      <c r="H331" s="38">
        <f>IF(AND(傷病手当金計算!$D$7=4,傷病手当金計算!$D$19&gt;=B331,傷病手当金計算!$D$19&lt;C331),1,0)</f>
        <v>0</v>
      </c>
      <c r="I331" s="38">
        <f>IF(AND(傷病手当金計算!$D$7=5,傷病手当金計算!$D$19&gt;=B331,傷病手当金計算!$D$19&lt;C331),1,0)</f>
        <v>0</v>
      </c>
      <c r="J331" s="38">
        <f>IF(AND(傷病手当金計算!$D$7=6,傷病手当金計算!$D$19&gt;=B331,傷病手当金計算!$D$19&lt;C331),1,0)</f>
        <v>0</v>
      </c>
      <c r="K331" s="38">
        <f>IF(AND(傷病手当金計算!$D$7=7,傷病手当金計算!$D$19&gt;=B331,傷病手当金計算!$D$19&lt;C331),1,0)</f>
        <v>0</v>
      </c>
      <c r="L331" s="39"/>
      <c r="M331" s="10">
        <f>D331*源泉徴収税額表!D331</f>
        <v>0</v>
      </c>
      <c r="N331" s="10">
        <f>E331*源泉徴収税額表!E331</f>
        <v>0</v>
      </c>
      <c r="O331" s="10">
        <f>F331*源泉徴収税額表!F331</f>
        <v>0</v>
      </c>
      <c r="P331" s="10">
        <f>G331*源泉徴収税額表!G331</f>
        <v>0</v>
      </c>
      <c r="Q331" s="10">
        <f>H331*源泉徴収税額表!H331</f>
        <v>0</v>
      </c>
      <c r="R331" s="10">
        <f>I331*源泉徴収税額表!I331</f>
        <v>0</v>
      </c>
      <c r="S331" s="10">
        <f>J331*源泉徴収税額表!J331</f>
        <v>0</v>
      </c>
      <c r="T331" s="10">
        <f>K331*源泉徴収税額表!K331</f>
        <v>0</v>
      </c>
    </row>
    <row r="332" spans="1:20" s="10" customFormat="1">
      <c r="A332" s="36">
        <v>270</v>
      </c>
      <c r="B332" s="37">
        <v>812000</v>
      </c>
      <c r="C332" s="38">
        <v>815000</v>
      </c>
      <c r="D332" s="38">
        <f>IF(AND(傷病手当金計算!$D$7=0,傷病手当金計算!$D$19&gt;=B332,傷病手当金計算!$D$19&lt;C332),1,0)</f>
        <v>0</v>
      </c>
      <c r="E332" s="38">
        <f>IF(AND(傷病手当金計算!$D$7=1,傷病手当金計算!$D$19&gt;=B332,傷病手当金計算!$D$19&lt;C332),1,0)</f>
        <v>0</v>
      </c>
      <c r="F332" s="38">
        <f>IF(AND(傷病手当金計算!$D$7=2,傷病手当金計算!$D$19&gt;=B332,傷病手当金計算!$D$19&lt;C332),1,0)</f>
        <v>0</v>
      </c>
      <c r="G332" s="38">
        <f>IF(AND(傷病手当金計算!$D$7=3,傷病手当金計算!$D$19&gt;=B332,傷病手当金計算!$D$19&lt;C332),1,0)</f>
        <v>0</v>
      </c>
      <c r="H332" s="38">
        <f>IF(AND(傷病手当金計算!$D$7=4,傷病手当金計算!$D$19&gt;=B332,傷病手当金計算!$D$19&lt;C332),1,0)</f>
        <v>0</v>
      </c>
      <c r="I332" s="38">
        <f>IF(AND(傷病手当金計算!$D$7=5,傷病手当金計算!$D$19&gt;=B332,傷病手当金計算!$D$19&lt;C332),1,0)</f>
        <v>0</v>
      </c>
      <c r="J332" s="38">
        <f>IF(AND(傷病手当金計算!$D$7=6,傷病手当金計算!$D$19&gt;=B332,傷病手当金計算!$D$19&lt;C332),1,0)</f>
        <v>0</v>
      </c>
      <c r="K332" s="38">
        <f>IF(AND(傷病手当金計算!$D$7=7,傷病手当金計算!$D$19&gt;=B332,傷病手当金計算!$D$19&lt;C332),1,0)</f>
        <v>0</v>
      </c>
      <c r="L332" s="39"/>
      <c r="M332" s="10">
        <f>D332*源泉徴収税額表!D332</f>
        <v>0</v>
      </c>
      <c r="N332" s="10">
        <f>E332*源泉徴収税額表!E332</f>
        <v>0</v>
      </c>
      <c r="O332" s="10">
        <f>F332*源泉徴収税額表!F332</f>
        <v>0</v>
      </c>
      <c r="P332" s="10">
        <f>G332*源泉徴収税額表!G332</f>
        <v>0</v>
      </c>
      <c r="Q332" s="10">
        <f>H332*源泉徴収税額表!H332</f>
        <v>0</v>
      </c>
      <c r="R332" s="10">
        <f>I332*源泉徴収税額表!I332</f>
        <v>0</v>
      </c>
      <c r="S332" s="10">
        <f>J332*源泉徴収税額表!J332</f>
        <v>0</v>
      </c>
      <c r="T332" s="10">
        <f>K332*源泉徴収税額表!K332</f>
        <v>0</v>
      </c>
    </row>
    <row r="333" spans="1:20" s="10" customFormat="1">
      <c r="A333" s="36"/>
      <c r="B333" s="37"/>
      <c r="C333" s="38"/>
      <c r="D333" s="38"/>
      <c r="E333" s="38"/>
      <c r="F333" s="38"/>
      <c r="G333" s="38"/>
      <c r="H333" s="38"/>
      <c r="I333" s="38"/>
      <c r="J333" s="38"/>
      <c r="K333" s="38"/>
      <c r="L333" s="39"/>
    </row>
    <row r="334" spans="1:20" s="10" customFormat="1">
      <c r="A334" s="36">
        <v>271</v>
      </c>
      <c r="B334" s="37">
        <v>815000</v>
      </c>
      <c r="C334" s="38">
        <v>818000</v>
      </c>
      <c r="D334" s="38">
        <f>IF(AND(傷病手当金計算!$D$7=0,傷病手当金計算!$D$19&gt;=B334,傷病手当金計算!$D$19&lt;C334),1,0)</f>
        <v>0</v>
      </c>
      <c r="E334" s="38">
        <f>IF(AND(傷病手当金計算!$D$7=1,傷病手当金計算!$D$19&gt;=B334,傷病手当金計算!$D$19&lt;C334),1,0)</f>
        <v>0</v>
      </c>
      <c r="F334" s="38">
        <f>IF(AND(傷病手当金計算!$D$7=2,傷病手当金計算!$D$19&gt;=B334,傷病手当金計算!$D$19&lt;C334),1,0)</f>
        <v>0</v>
      </c>
      <c r="G334" s="38">
        <f>IF(AND(傷病手当金計算!$D$7=3,傷病手当金計算!$D$19&gt;=B334,傷病手当金計算!$D$19&lt;C334),1,0)</f>
        <v>0</v>
      </c>
      <c r="H334" s="38">
        <f>IF(AND(傷病手当金計算!$D$7=4,傷病手当金計算!$D$19&gt;=B334,傷病手当金計算!$D$19&lt;C334),1,0)</f>
        <v>0</v>
      </c>
      <c r="I334" s="38">
        <f>IF(AND(傷病手当金計算!$D$7=5,傷病手当金計算!$D$19&gt;=B334,傷病手当金計算!$D$19&lt;C334),1,0)</f>
        <v>0</v>
      </c>
      <c r="J334" s="38">
        <f>IF(AND(傷病手当金計算!$D$7=6,傷病手当金計算!$D$19&gt;=B334,傷病手当金計算!$D$19&lt;C334),1,0)</f>
        <v>0</v>
      </c>
      <c r="K334" s="38">
        <f>IF(AND(傷病手当金計算!$D$7=7,傷病手当金計算!$D$19&gt;=B334,傷病手当金計算!$D$19&lt;C334),1,0)</f>
        <v>0</v>
      </c>
      <c r="L334" s="39"/>
      <c r="M334" s="10">
        <f>D334*源泉徴収税額表!D334</f>
        <v>0</v>
      </c>
      <c r="N334" s="10">
        <f>E334*源泉徴収税額表!E334</f>
        <v>0</v>
      </c>
      <c r="O334" s="10">
        <f>F334*源泉徴収税額表!F334</f>
        <v>0</v>
      </c>
      <c r="P334" s="10">
        <f>G334*源泉徴収税額表!G334</f>
        <v>0</v>
      </c>
      <c r="Q334" s="10">
        <f>H334*源泉徴収税額表!H334</f>
        <v>0</v>
      </c>
      <c r="R334" s="10">
        <f>I334*源泉徴収税額表!I334</f>
        <v>0</v>
      </c>
      <c r="S334" s="10">
        <f>J334*源泉徴収税額表!J334</f>
        <v>0</v>
      </c>
      <c r="T334" s="10">
        <f>K334*源泉徴収税額表!K334</f>
        <v>0</v>
      </c>
    </row>
    <row r="335" spans="1:20" s="10" customFormat="1">
      <c r="A335" s="36">
        <v>272</v>
      </c>
      <c r="B335" s="37">
        <v>818000</v>
      </c>
      <c r="C335" s="38">
        <v>821000</v>
      </c>
      <c r="D335" s="38">
        <f>IF(AND(傷病手当金計算!$D$7=0,傷病手当金計算!$D$19&gt;=B335,傷病手当金計算!$D$19&lt;C335),1,0)</f>
        <v>0</v>
      </c>
      <c r="E335" s="38">
        <f>IF(AND(傷病手当金計算!$D$7=1,傷病手当金計算!$D$19&gt;=B335,傷病手当金計算!$D$19&lt;C335),1,0)</f>
        <v>0</v>
      </c>
      <c r="F335" s="38">
        <f>IF(AND(傷病手当金計算!$D$7=2,傷病手当金計算!$D$19&gt;=B335,傷病手当金計算!$D$19&lt;C335),1,0)</f>
        <v>0</v>
      </c>
      <c r="G335" s="38">
        <f>IF(AND(傷病手当金計算!$D$7=3,傷病手当金計算!$D$19&gt;=B335,傷病手当金計算!$D$19&lt;C335),1,0)</f>
        <v>0</v>
      </c>
      <c r="H335" s="38">
        <f>IF(AND(傷病手当金計算!$D$7=4,傷病手当金計算!$D$19&gt;=B335,傷病手当金計算!$D$19&lt;C335),1,0)</f>
        <v>0</v>
      </c>
      <c r="I335" s="38">
        <f>IF(AND(傷病手当金計算!$D$7=5,傷病手当金計算!$D$19&gt;=B335,傷病手当金計算!$D$19&lt;C335),1,0)</f>
        <v>0</v>
      </c>
      <c r="J335" s="38">
        <f>IF(AND(傷病手当金計算!$D$7=6,傷病手当金計算!$D$19&gt;=B335,傷病手当金計算!$D$19&lt;C335),1,0)</f>
        <v>0</v>
      </c>
      <c r="K335" s="38">
        <f>IF(AND(傷病手当金計算!$D$7=7,傷病手当金計算!$D$19&gt;=B335,傷病手当金計算!$D$19&lt;C335),1,0)</f>
        <v>0</v>
      </c>
      <c r="L335" s="39"/>
      <c r="M335" s="10">
        <f>D335*源泉徴収税額表!D335</f>
        <v>0</v>
      </c>
      <c r="N335" s="10">
        <f>E335*源泉徴収税額表!E335</f>
        <v>0</v>
      </c>
      <c r="O335" s="10">
        <f>F335*源泉徴収税額表!F335</f>
        <v>0</v>
      </c>
      <c r="P335" s="10">
        <f>G335*源泉徴収税額表!G335</f>
        <v>0</v>
      </c>
      <c r="Q335" s="10">
        <f>H335*源泉徴収税額表!H335</f>
        <v>0</v>
      </c>
      <c r="R335" s="10">
        <f>I335*源泉徴収税額表!I335</f>
        <v>0</v>
      </c>
      <c r="S335" s="10">
        <f>J335*源泉徴収税額表!J335</f>
        <v>0</v>
      </c>
      <c r="T335" s="10">
        <f>K335*源泉徴収税額表!K335</f>
        <v>0</v>
      </c>
    </row>
    <row r="336" spans="1:20" s="10" customFormat="1">
      <c r="A336" s="36">
        <v>273</v>
      </c>
      <c r="B336" s="37">
        <v>821000</v>
      </c>
      <c r="C336" s="38">
        <v>824000</v>
      </c>
      <c r="D336" s="38">
        <f>IF(AND(傷病手当金計算!$D$7=0,傷病手当金計算!$D$19&gt;=B336,傷病手当金計算!$D$19&lt;C336),1,0)</f>
        <v>0</v>
      </c>
      <c r="E336" s="38">
        <f>IF(AND(傷病手当金計算!$D$7=1,傷病手当金計算!$D$19&gt;=B336,傷病手当金計算!$D$19&lt;C336),1,0)</f>
        <v>0</v>
      </c>
      <c r="F336" s="38">
        <f>IF(AND(傷病手当金計算!$D$7=2,傷病手当金計算!$D$19&gt;=B336,傷病手当金計算!$D$19&lt;C336),1,0)</f>
        <v>0</v>
      </c>
      <c r="G336" s="38">
        <f>IF(AND(傷病手当金計算!$D$7=3,傷病手当金計算!$D$19&gt;=B336,傷病手当金計算!$D$19&lt;C336),1,0)</f>
        <v>0</v>
      </c>
      <c r="H336" s="38">
        <f>IF(AND(傷病手当金計算!$D$7=4,傷病手当金計算!$D$19&gt;=B336,傷病手当金計算!$D$19&lt;C336),1,0)</f>
        <v>0</v>
      </c>
      <c r="I336" s="38">
        <f>IF(AND(傷病手当金計算!$D$7=5,傷病手当金計算!$D$19&gt;=B336,傷病手当金計算!$D$19&lt;C336),1,0)</f>
        <v>0</v>
      </c>
      <c r="J336" s="38">
        <f>IF(AND(傷病手当金計算!$D$7=6,傷病手当金計算!$D$19&gt;=B336,傷病手当金計算!$D$19&lt;C336),1,0)</f>
        <v>0</v>
      </c>
      <c r="K336" s="38">
        <f>IF(AND(傷病手当金計算!$D$7=7,傷病手当金計算!$D$19&gt;=B336,傷病手当金計算!$D$19&lt;C336),1,0)</f>
        <v>0</v>
      </c>
      <c r="L336" s="39"/>
      <c r="M336" s="10">
        <f>D336*源泉徴収税額表!D336</f>
        <v>0</v>
      </c>
      <c r="N336" s="10">
        <f>E336*源泉徴収税額表!E336</f>
        <v>0</v>
      </c>
      <c r="O336" s="10">
        <f>F336*源泉徴収税額表!F336</f>
        <v>0</v>
      </c>
      <c r="P336" s="10">
        <f>G336*源泉徴収税額表!G336</f>
        <v>0</v>
      </c>
      <c r="Q336" s="10">
        <f>H336*源泉徴収税額表!H336</f>
        <v>0</v>
      </c>
      <c r="R336" s="10">
        <f>I336*源泉徴収税額表!I336</f>
        <v>0</v>
      </c>
      <c r="S336" s="10">
        <f>J336*源泉徴収税額表!J336</f>
        <v>0</v>
      </c>
      <c r="T336" s="10">
        <f>K336*源泉徴収税額表!K336</f>
        <v>0</v>
      </c>
    </row>
    <row r="337" spans="1:20" s="10" customFormat="1">
      <c r="A337" s="36">
        <v>274</v>
      </c>
      <c r="B337" s="37">
        <v>824000</v>
      </c>
      <c r="C337" s="38">
        <v>827000</v>
      </c>
      <c r="D337" s="38">
        <f>IF(AND(傷病手当金計算!$D$7=0,傷病手当金計算!$D$19&gt;=B337,傷病手当金計算!$D$19&lt;C337),1,0)</f>
        <v>0</v>
      </c>
      <c r="E337" s="38">
        <f>IF(AND(傷病手当金計算!$D$7=1,傷病手当金計算!$D$19&gt;=B337,傷病手当金計算!$D$19&lt;C337),1,0)</f>
        <v>0</v>
      </c>
      <c r="F337" s="38">
        <f>IF(AND(傷病手当金計算!$D$7=2,傷病手当金計算!$D$19&gt;=B337,傷病手当金計算!$D$19&lt;C337),1,0)</f>
        <v>0</v>
      </c>
      <c r="G337" s="38">
        <f>IF(AND(傷病手当金計算!$D$7=3,傷病手当金計算!$D$19&gt;=B337,傷病手当金計算!$D$19&lt;C337),1,0)</f>
        <v>0</v>
      </c>
      <c r="H337" s="38">
        <f>IF(AND(傷病手当金計算!$D$7=4,傷病手当金計算!$D$19&gt;=B337,傷病手当金計算!$D$19&lt;C337),1,0)</f>
        <v>0</v>
      </c>
      <c r="I337" s="38">
        <f>IF(AND(傷病手当金計算!$D$7=5,傷病手当金計算!$D$19&gt;=B337,傷病手当金計算!$D$19&lt;C337),1,0)</f>
        <v>0</v>
      </c>
      <c r="J337" s="38">
        <f>IF(AND(傷病手当金計算!$D$7=6,傷病手当金計算!$D$19&gt;=B337,傷病手当金計算!$D$19&lt;C337),1,0)</f>
        <v>0</v>
      </c>
      <c r="K337" s="38">
        <f>IF(AND(傷病手当金計算!$D$7=7,傷病手当金計算!$D$19&gt;=B337,傷病手当金計算!$D$19&lt;C337),1,0)</f>
        <v>0</v>
      </c>
      <c r="L337" s="39"/>
      <c r="M337" s="10">
        <f>D337*源泉徴収税額表!D337</f>
        <v>0</v>
      </c>
      <c r="N337" s="10">
        <f>E337*源泉徴収税額表!E337</f>
        <v>0</v>
      </c>
      <c r="O337" s="10">
        <f>F337*源泉徴収税額表!F337</f>
        <v>0</v>
      </c>
      <c r="P337" s="10">
        <f>G337*源泉徴収税額表!G337</f>
        <v>0</v>
      </c>
      <c r="Q337" s="10">
        <f>H337*源泉徴収税額表!H337</f>
        <v>0</v>
      </c>
      <c r="R337" s="10">
        <f>I337*源泉徴収税額表!I337</f>
        <v>0</v>
      </c>
      <c r="S337" s="10">
        <f>J337*源泉徴収税額表!J337</f>
        <v>0</v>
      </c>
      <c r="T337" s="10">
        <f>K337*源泉徴収税額表!K337</f>
        <v>0</v>
      </c>
    </row>
    <row r="338" spans="1:20" s="10" customFormat="1">
      <c r="A338" s="36">
        <v>275</v>
      </c>
      <c r="B338" s="37">
        <v>827000</v>
      </c>
      <c r="C338" s="38">
        <v>830000</v>
      </c>
      <c r="D338" s="38">
        <f>IF(AND(傷病手当金計算!$D$7=0,傷病手当金計算!$D$19&gt;=B338,傷病手当金計算!$D$19&lt;C338),1,0)</f>
        <v>0</v>
      </c>
      <c r="E338" s="38">
        <f>IF(AND(傷病手当金計算!$D$7=1,傷病手当金計算!$D$19&gt;=B338,傷病手当金計算!$D$19&lt;C338),1,0)</f>
        <v>0</v>
      </c>
      <c r="F338" s="38">
        <f>IF(AND(傷病手当金計算!$D$7=2,傷病手当金計算!$D$19&gt;=B338,傷病手当金計算!$D$19&lt;C338),1,0)</f>
        <v>0</v>
      </c>
      <c r="G338" s="38">
        <f>IF(AND(傷病手当金計算!$D$7=3,傷病手当金計算!$D$19&gt;=B338,傷病手当金計算!$D$19&lt;C338),1,0)</f>
        <v>0</v>
      </c>
      <c r="H338" s="38">
        <f>IF(AND(傷病手当金計算!$D$7=4,傷病手当金計算!$D$19&gt;=B338,傷病手当金計算!$D$19&lt;C338),1,0)</f>
        <v>0</v>
      </c>
      <c r="I338" s="38">
        <f>IF(AND(傷病手当金計算!$D$7=5,傷病手当金計算!$D$19&gt;=B338,傷病手当金計算!$D$19&lt;C338),1,0)</f>
        <v>0</v>
      </c>
      <c r="J338" s="38">
        <f>IF(AND(傷病手当金計算!$D$7=6,傷病手当金計算!$D$19&gt;=B338,傷病手当金計算!$D$19&lt;C338),1,0)</f>
        <v>0</v>
      </c>
      <c r="K338" s="38">
        <f>IF(AND(傷病手当金計算!$D$7=7,傷病手当金計算!$D$19&gt;=B338,傷病手当金計算!$D$19&lt;C338),1,0)</f>
        <v>0</v>
      </c>
      <c r="L338" s="39"/>
      <c r="M338" s="10">
        <f>D338*源泉徴収税額表!D338</f>
        <v>0</v>
      </c>
      <c r="N338" s="10">
        <f>E338*源泉徴収税額表!E338</f>
        <v>0</v>
      </c>
      <c r="O338" s="10">
        <f>F338*源泉徴収税額表!F338</f>
        <v>0</v>
      </c>
      <c r="P338" s="10">
        <f>G338*源泉徴収税額表!G338</f>
        <v>0</v>
      </c>
      <c r="Q338" s="10">
        <f>H338*源泉徴収税額表!H338</f>
        <v>0</v>
      </c>
      <c r="R338" s="10">
        <f>I338*源泉徴収税額表!I338</f>
        <v>0</v>
      </c>
      <c r="S338" s="10">
        <f>J338*源泉徴収税額表!J338</f>
        <v>0</v>
      </c>
      <c r="T338" s="10">
        <f>K338*源泉徴収税額表!K338</f>
        <v>0</v>
      </c>
    </row>
    <row r="339" spans="1:20" s="10" customFormat="1">
      <c r="A339" s="36"/>
      <c r="B339" s="37"/>
      <c r="C339" s="38"/>
      <c r="D339" s="38"/>
      <c r="E339" s="38"/>
      <c r="F339" s="38"/>
      <c r="G339" s="38"/>
      <c r="H339" s="38"/>
      <c r="I339" s="38"/>
      <c r="J339" s="38"/>
      <c r="K339" s="38"/>
      <c r="L339" s="39"/>
    </row>
    <row r="340" spans="1:20" s="10" customFormat="1">
      <c r="A340" s="36">
        <v>276</v>
      </c>
      <c r="B340" s="37">
        <v>830000</v>
      </c>
      <c r="C340" s="38">
        <v>833000</v>
      </c>
      <c r="D340" s="38">
        <f>IF(AND(傷病手当金計算!$D$7=0,傷病手当金計算!$D$19&gt;=B340,傷病手当金計算!$D$19&lt;C340),1,0)</f>
        <v>0</v>
      </c>
      <c r="E340" s="38">
        <f>IF(AND(傷病手当金計算!$D$7=1,傷病手当金計算!$D$19&gt;=B340,傷病手当金計算!$D$19&lt;C340),1,0)</f>
        <v>0</v>
      </c>
      <c r="F340" s="38">
        <f>IF(AND(傷病手当金計算!$D$7=2,傷病手当金計算!$D$19&gt;=B340,傷病手当金計算!$D$19&lt;C340),1,0)</f>
        <v>0</v>
      </c>
      <c r="G340" s="38">
        <f>IF(AND(傷病手当金計算!$D$7=3,傷病手当金計算!$D$19&gt;=B340,傷病手当金計算!$D$19&lt;C340),1,0)</f>
        <v>0</v>
      </c>
      <c r="H340" s="38">
        <f>IF(AND(傷病手当金計算!$D$7=4,傷病手当金計算!$D$19&gt;=B340,傷病手当金計算!$D$19&lt;C340),1,0)</f>
        <v>0</v>
      </c>
      <c r="I340" s="38">
        <f>IF(AND(傷病手当金計算!$D$7=5,傷病手当金計算!$D$19&gt;=B340,傷病手当金計算!$D$19&lt;C340),1,0)</f>
        <v>0</v>
      </c>
      <c r="J340" s="38">
        <f>IF(AND(傷病手当金計算!$D$7=6,傷病手当金計算!$D$19&gt;=B340,傷病手当金計算!$D$19&lt;C340),1,0)</f>
        <v>0</v>
      </c>
      <c r="K340" s="38">
        <f>IF(AND(傷病手当金計算!$D$7=7,傷病手当金計算!$D$19&gt;=B340,傷病手当金計算!$D$19&lt;C340),1,0)</f>
        <v>0</v>
      </c>
      <c r="L340" s="39"/>
      <c r="M340" s="10">
        <f>D340*源泉徴収税額表!D340</f>
        <v>0</v>
      </c>
      <c r="N340" s="10">
        <f>E340*源泉徴収税額表!E340</f>
        <v>0</v>
      </c>
      <c r="O340" s="10">
        <f>F340*源泉徴収税額表!F340</f>
        <v>0</v>
      </c>
      <c r="P340" s="10">
        <f>G340*源泉徴収税額表!G340</f>
        <v>0</v>
      </c>
      <c r="Q340" s="10">
        <f>H340*源泉徴収税額表!H340</f>
        <v>0</v>
      </c>
      <c r="R340" s="10">
        <f>I340*源泉徴収税額表!I340</f>
        <v>0</v>
      </c>
      <c r="S340" s="10">
        <f>J340*源泉徴収税額表!J340</f>
        <v>0</v>
      </c>
      <c r="T340" s="10">
        <f>K340*源泉徴収税額表!K340</f>
        <v>0</v>
      </c>
    </row>
    <row r="341" spans="1:20" s="10" customFormat="1">
      <c r="A341" s="36">
        <v>277</v>
      </c>
      <c r="B341" s="37">
        <v>833000</v>
      </c>
      <c r="C341" s="38">
        <v>836000</v>
      </c>
      <c r="D341" s="38">
        <f>IF(AND(傷病手当金計算!$D$7=0,傷病手当金計算!$D$19&gt;=B341,傷病手当金計算!$D$19&lt;C341),1,0)</f>
        <v>0</v>
      </c>
      <c r="E341" s="38">
        <f>IF(AND(傷病手当金計算!$D$7=1,傷病手当金計算!$D$19&gt;=B341,傷病手当金計算!$D$19&lt;C341),1,0)</f>
        <v>0</v>
      </c>
      <c r="F341" s="38">
        <f>IF(AND(傷病手当金計算!$D$7=2,傷病手当金計算!$D$19&gt;=B341,傷病手当金計算!$D$19&lt;C341),1,0)</f>
        <v>0</v>
      </c>
      <c r="G341" s="38">
        <f>IF(AND(傷病手当金計算!$D$7=3,傷病手当金計算!$D$19&gt;=B341,傷病手当金計算!$D$19&lt;C341),1,0)</f>
        <v>0</v>
      </c>
      <c r="H341" s="38">
        <f>IF(AND(傷病手当金計算!$D$7=4,傷病手当金計算!$D$19&gt;=B341,傷病手当金計算!$D$19&lt;C341),1,0)</f>
        <v>0</v>
      </c>
      <c r="I341" s="38">
        <f>IF(AND(傷病手当金計算!$D$7=5,傷病手当金計算!$D$19&gt;=B341,傷病手当金計算!$D$19&lt;C341),1,0)</f>
        <v>0</v>
      </c>
      <c r="J341" s="38">
        <f>IF(AND(傷病手当金計算!$D$7=6,傷病手当金計算!$D$19&gt;=B341,傷病手当金計算!$D$19&lt;C341),1,0)</f>
        <v>0</v>
      </c>
      <c r="K341" s="38">
        <f>IF(AND(傷病手当金計算!$D$7=7,傷病手当金計算!$D$19&gt;=B341,傷病手当金計算!$D$19&lt;C341),1,0)</f>
        <v>0</v>
      </c>
      <c r="L341" s="39"/>
      <c r="M341" s="10">
        <f>D341*源泉徴収税額表!D341</f>
        <v>0</v>
      </c>
      <c r="N341" s="10">
        <f>E341*源泉徴収税額表!E341</f>
        <v>0</v>
      </c>
      <c r="O341" s="10">
        <f>F341*源泉徴収税額表!F341</f>
        <v>0</v>
      </c>
      <c r="P341" s="10">
        <f>G341*源泉徴収税額表!G341</f>
        <v>0</v>
      </c>
      <c r="Q341" s="10">
        <f>H341*源泉徴収税額表!H341</f>
        <v>0</v>
      </c>
      <c r="R341" s="10">
        <f>I341*源泉徴収税額表!I341</f>
        <v>0</v>
      </c>
      <c r="S341" s="10">
        <f>J341*源泉徴収税額表!J341</f>
        <v>0</v>
      </c>
      <c r="T341" s="10">
        <f>K341*源泉徴収税額表!K341</f>
        <v>0</v>
      </c>
    </row>
    <row r="342" spans="1:20" s="10" customFormat="1">
      <c r="A342" s="36">
        <v>278</v>
      </c>
      <c r="B342" s="37">
        <v>836000</v>
      </c>
      <c r="C342" s="38">
        <v>839000</v>
      </c>
      <c r="D342" s="38">
        <f>IF(AND(傷病手当金計算!$D$7=0,傷病手当金計算!$D$19&gt;=B342,傷病手当金計算!$D$19&lt;C342),1,0)</f>
        <v>0</v>
      </c>
      <c r="E342" s="38">
        <f>IF(AND(傷病手当金計算!$D$7=1,傷病手当金計算!$D$19&gt;=B342,傷病手当金計算!$D$19&lt;C342),1,0)</f>
        <v>0</v>
      </c>
      <c r="F342" s="38">
        <f>IF(AND(傷病手当金計算!$D$7=2,傷病手当金計算!$D$19&gt;=B342,傷病手当金計算!$D$19&lt;C342),1,0)</f>
        <v>0</v>
      </c>
      <c r="G342" s="38">
        <f>IF(AND(傷病手当金計算!$D$7=3,傷病手当金計算!$D$19&gt;=B342,傷病手当金計算!$D$19&lt;C342),1,0)</f>
        <v>0</v>
      </c>
      <c r="H342" s="38">
        <f>IF(AND(傷病手当金計算!$D$7=4,傷病手当金計算!$D$19&gt;=B342,傷病手当金計算!$D$19&lt;C342),1,0)</f>
        <v>0</v>
      </c>
      <c r="I342" s="38">
        <f>IF(AND(傷病手当金計算!$D$7=5,傷病手当金計算!$D$19&gt;=B342,傷病手当金計算!$D$19&lt;C342),1,0)</f>
        <v>0</v>
      </c>
      <c r="J342" s="38">
        <f>IF(AND(傷病手当金計算!$D$7=6,傷病手当金計算!$D$19&gt;=B342,傷病手当金計算!$D$19&lt;C342),1,0)</f>
        <v>0</v>
      </c>
      <c r="K342" s="38">
        <f>IF(AND(傷病手当金計算!$D$7=7,傷病手当金計算!$D$19&gt;=B342,傷病手当金計算!$D$19&lt;C342),1,0)</f>
        <v>0</v>
      </c>
      <c r="L342" s="39"/>
      <c r="M342" s="10">
        <f>D342*源泉徴収税額表!D342</f>
        <v>0</v>
      </c>
      <c r="N342" s="10">
        <f>E342*源泉徴収税額表!E342</f>
        <v>0</v>
      </c>
      <c r="O342" s="10">
        <f>F342*源泉徴収税額表!F342</f>
        <v>0</v>
      </c>
      <c r="P342" s="10">
        <f>G342*源泉徴収税額表!G342</f>
        <v>0</v>
      </c>
      <c r="Q342" s="10">
        <f>H342*源泉徴収税額表!H342</f>
        <v>0</v>
      </c>
      <c r="R342" s="10">
        <f>I342*源泉徴収税額表!I342</f>
        <v>0</v>
      </c>
      <c r="S342" s="10">
        <f>J342*源泉徴収税額表!J342</f>
        <v>0</v>
      </c>
      <c r="T342" s="10">
        <f>K342*源泉徴収税額表!K342</f>
        <v>0</v>
      </c>
    </row>
    <row r="343" spans="1:20" s="10" customFormat="1">
      <c r="A343" s="36">
        <v>279</v>
      </c>
      <c r="B343" s="37">
        <v>839000</v>
      </c>
      <c r="C343" s="38">
        <v>842000</v>
      </c>
      <c r="D343" s="38">
        <f>IF(AND(傷病手当金計算!$D$7=0,傷病手当金計算!$D$19&gt;=B343,傷病手当金計算!$D$19&lt;C343),1,0)</f>
        <v>0</v>
      </c>
      <c r="E343" s="38">
        <f>IF(AND(傷病手当金計算!$D$7=1,傷病手当金計算!$D$19&gt;=B343,傷病手当金計算!$D$19&lt;C343),1,0)</f>
        <v>0</v>
      </c>
      <c r="F343" s="38">
        <f>IF(AND(傷病手当金計算!$D$7=2,傷病手当金計算!$D$19&gt;=B343,傷病手当金計算!$D$19&lt;C343),1,0)</f>
        <v>0</v>
      </c>
      <c r="G343" s="38">
        <f>IF(AND(傷病手当金計算!$D$7=3,傷病手当金計算!$D$19&gt;=B343,傷病手当金計算!$D$19&lt;C343),1,0)</f>
        <v>0</v>
      </c>
      <c r="H343" s="38">
        <f>IF(AND(傷病手当金計算!$D$7=4,傷病手当金計算!$D$19&gt;=B343,傷病手当金計算!$D$19&lt;C343),1,0)</f>
        <v>0</v>
      </c>
      <c r="I343" s="38">
        <f>IF(AND(傷病手当金計算!$D$7=5,傷病手当金計算!$D$19&gt;=B343,傷病手当金計算!$D$19&lt;C343),1,0)</f>
        <v>0</v>
      </c>
      <c r="J343" s="38">
        <f>IF(AND(傷病手当金計算!$D$7=6,傷病手当金計算!$D$19&gt;=B343,傷病手当金計算!$D$19&lt;C343),1,0)</f>
        <v>0</v>
      </c>
      <c r="K343" s="38">
        <f>IF(AND(傷病手当金計算!$D$7=7,傷病手当金計算!$D$19&gt;=B343,傷病手当金計算!$D$19&lt;C343),1,0)</f>
        <v>0</v>
      </c>
      <c r="L343" s="39"/>
      <c r="M343" s="10">
        <f>D343*源泉徴収税額表!D343</f>
        <v>0</v>
      </c>
      <c r="N343" s="10">
        <f>E343*源泉徴収税額表!E343</f>
        <v>0</v>
      </c>
      <c r="O343" s="10">
        <f>F343*源泉徴収税額表!F343</f>
        <v>0</v>
      </c>
      <c r="P343" s="10">
        <f>G343*源泉徴収税額表!G343</f>
        <v>0</v>
      </c>
      <c r="Q343" s="10">
        <f>H343*源泉徴収税額表!H343</f>
        <v>0</v>
      </c>
      <c r="R343" s="10">
        <f>I343*源泉徴収税額表!I343</f>
        <v>0</v>
      </c>
      <c r="S343" s="10">
        <f>J343*源泉徴収税額表!J343</f>
        <v>0</v>
      </c>
      <c r="T343" s="10">
        <f>K343*源泉徴収税額表!K343</f>
        <v>0</v>
      </c>
    </row>
    <row r="344" spans="1:20" s="10" customFormat="1">
      <c r="A344" s="36">
        <v>280</v>
      </c>
      <c r="B344" s="37">
        <v>842000</v>
      </c>
      <c r="C344" s="38">
        <v>845000</v>
      </c>
      <c r="D344" s="38">
        <f>IF(AND(傷病手当金計算!$D$7=0,傷病手当金計算!$D$19&gt;=B344,傷病手当金計算!$D$19&lt;C344),1,0)</f>
        <v>0</v>
      </c>
      <c r="E344" s="38">
        <f>IF(AND(傷病手当金計算!$D$7=1,傷病手当金計算!$D$19&gt;=B344,傷病手当金計算!$D$19&lt;C344),1,0)</f>
        <v>0</v>
      </c>
      <c r="F344" s="38">
        <f>IF(AND(傷病手当金計算!$D$7=2,傷病手当金計算!$D$19&gt;=B344,傷病手当金計算!$D$19&lt;C344),1,0)</f>
        <v>0</v>
      </c>
      <c r="G344" s="38">
        <f>IF(AND(傷病手当金計算!$D$7=3,傷病手当金計算!$D$19&gt;=B344,傷病手当金計算!$D$19&lt;C344),1,0)</f>
        <v>0</v>
      </c>
      <c r="H344" s="38">
        <f>IF(AND(傷病手当金計算!$D$7=4,傷病手当金計算!$D$19&gt;=B344,傷病手当金計算!$D$19&lt;C344),1,0)</f>
        <v>0</v>
      </c>
      <c r="I344" s="38">
        <f>IF(AND(傷病手当金計算!$D$7=5,傷病手当金計算!$D$19&gt;=B344,傷病手当金計算!$D$19&lt;C344),1,0)</f>
        <v>0</v>
      </c>
      <c r="J344" s="38">
        <f>IF(AND(傷病手当金計算!$D$7=6,傷病手当金計算!$D$19&gt;=B344,傷病手当金計算!$D$19&lt;C344),1,0)</f>
        <v>0</v>
      </c>
      <c r="K344" s="38">
        <f>IF(AND(傷病手当金計算!$D$7=7,傷病手当金計算!$D$19&gt;=B344,傷病手当金計算!$D$19&lt;C344),1,0)</f>
        <v>0</v>
      </c>
      <c r="L344" s="39"/>
      <c r="M344" s="10">
        <f>D344*源泉徴収税額表!D344</f>
        <v>0</v>
      </c>
      <c r="N344" s="10">
        <f>E344*源泉徴収税額表!E344</f>
        <v>0</v>
      </c>
      <c r="O344" s="10">
        <f>F344*源泉徴収税額表!F344</f>
        <v>0</v>
      </c>
      <c r="P344" s="10">
        <f>G344*源泉徴収税額表!G344</f>
        <v>0</v>
      </c>
      <c r="Q344" s="10">
        <f>H344*源泉徴収税額表!H344</f>
        <v>0</v>
      </c>
      <c r="R344" s="10">
        <f>I344*源泉徴収税額表!I344</f>
        <v>0</v>
      </c>
      <c r="S344" s="10">
        <f>J344*源泉徴収税額表!J344</f>
        <v>0</v>
      </c>
      <c r="T344" s="10">
        <f>K344*源泉徴収税額表!K344</f>
        <v>0</v>
      </c>
    </row>
    <row r="345" spans="1:20" s="10" customFormat="1">
      <c r="A345" s="36"/>
      <c r="B345" s="37"/>
      <c r="C345" s="38"/>
      <c r="D345" s="38"/>
      <c r="E345" s="38"/>
      <c r="F345" s="38"/>
      <c r="G345" s="38"/>
      <c r="H345" s="38"/>
      <c r="I345" s="38"/>
      <c r="J345" s="38"/>
      <c r="K345" s="38"/>
      <c r="L345" s="39"/>
    </row>
    <row r="346" spans="1:20" s="10" customFormat="1">
      <c r="A346" s="36">
        <v>281</v>
      </c>
      <c r="B346" s="37">
        <v>845000</v>
      </c>
      <c r="C346" s="38">
        <v>848000</v>
      </c>
      <c r="D346" s="38">
        <f>IF(AND(傷病手当金計算!$D$7=0,傷病手当金計算!$D$19&gt;=B346,傷病手当金計算!$D$19&lt;C346),1,0)</f>
        <v>0</v>
      </c>
      <c r="E346" s="38">
        <f>IF(AND(傷病手当金計算!$D$7=1,傷病手当金計算!$D$19&gt;=B346,傷病手当金計算!$D$19&lt;C346),1,0)</f>
        <v>0</v>
      </c>
      <c r="F346" s="38">
        <f>IF(AND(傷病手当金計算!$D$7=2,傷病手当金計算!$D$19&gt;=B346,傷病手当金計算!$D$19&lt;C346),1,0)</f>
        <v>0</v>
      </c>
      <c r="G346" s="38">
        <f>IF(AND(傷病手当金計算!$D$7=3,傷病手当金計算!$D$19&gt;=B346,傷病手当金計算!$D$19&lt;C346),1,0)</f>
        <v>0</v>
      </c>
      <c r="H346" s="38">
        <f>IF(AND(傷病手当金計算!$D$7=4,傷病手当金計算!$D$19&gt;=B346,傷病手当金計算!$D$19&lt;C346),1,0)</f>
        <v>0</v>
      </c>
      <c r="I346" s="38">
        <f>IF(AND(傷病手当金計算!$D$7=5,傷病手当金計算!$D$19&gt;=B346,傷病手当金計算!$D$19&lt;C346),1,0)</f>
        <v>0</v>
      </c>
      <c r="J346" s="38">
        <f>IF(AND(傷病手当金計算!$D$7=6,傷病手当金計算!$D$19&gt;=B346,傷病手当金計算!$D$19&lt;C346),1,0)</f>
        <v>0</v>
      </c>
      <c r="K346" s="38">
        <f>IF(AND(傷病手当金計算!$D$7=7,傷病手当金計算!$D$19&gt;=B346,傷病手当金計算!$D$19&lt;C346),1,0)</f>
        <v>0</v>
      </c>
      <c r="L346" s="39"/>
      <c r="M346" s="10">
        <f>D346*源泉徴収税額表!D346</f>
        <v>0</v>
      </c>
      <c r="N346" s="10">
        <f>E346*源泉徴収税額表!E346</f>
        <v>0</v>
      </c>
      <c r="O346" s="10">
        <f>F346*源泉徴収税額表!F346</f>
        <v>0</v>
      </c>
      <c r="P346" s="10">
        <f>G346*源泉徴収税額表!G346</f>
        <v>0</v>
      </c>
      <c r="Q346" s="10">
        <f>H346*源泉徴収税額表!H346</f>
        <v>0</v>
      </c>
      <c r="R346" s="10">
        <f>I346*源泉徴収税額表!I346</f>
        <v>0</v>
      </c>
      <c r="S346" s="10">
        <f>J346*源泉徴収税額表!J346</f>
        <v>0</v>
      </c>
      <c r="T346" s="10">
        <f>K346*源泉徴収税額表!K346</f>
        <v>0</v>
      </c>
    </row>
    <row r="347" spans="1:20" s="10" customFormat="1">
      <c r="A347" s="36">
        <v>282</v>
      </c>
      <c r="B347" s="37">
        <v>848000</v>
      </c>
      <c r="C347" s="38">
        <v>851000</v>
      </c>
      <c r="D347" s="38">
        <f>IF(AND(傷病手当金計算!$D$7=0,傷病手当金計算!$D$19&gt;=B347,傷病手当金計算!$D$19&lt;C347),1,0)</f>
        <v>0</v>
      </c>
      <c r="E347" s="38">
        <f>IF(AND(傷病手当金計算!$D$7=1,傷病手当金計算!$D$19&gt;=B347,傷病手当金計算!$D$19&lt;C347),1,0)</f>
        <v>0</v>
      </c>
      <c r="F347" s="38">
        <f>IF(AND(傷病手当金計算!$D$7=2,傷病手当金計算!$D$19&gt;=B347,傷病手当金計算!$D$19&lt;C347),1,0)</f>
        <v>0</v>
      </c>
      <c r="G347" s="38">
        <f>IF(AND(傷病手当金計算!$D$7=3,傷病手当金計算!$D$19&gt;=B347,傷病手当金計算!$D$19&lt;C347),1,0)</f>
        <v>0</v>
      </c>
      <c r="H347" s="38">
        <f>IF(AND(傷病手当金計算!$D$7=4,傷病手当金計算!$D$19&gt;=B347,傷病手当金計算!$D$19&lt;C347),1,0)</f>
        <v>0</v>
      </c>
      <c r="I347" s="38">
        <f>IF(AND(傷病手当金計算!$D$7=5,傷病手当金計算!$D$19&gt;=B347,傷病手当金計算!$D$19&lt;C347),1,0)</f>
        <v>0</v>
      </c>
      <c r="J347" s="38">
        <f>IF(AND(傷病手当金計算!$D$7=6,傷病手当金計算!$D$19&gt;=B347,傷病手当金計算!$D$19&lt;C347),1,0)</f>
        <v>0</v>
      </c>
      <c r="K347" s="38">
        <f>IF(AND(傷病手当金計算!$D$7=7,傷病手当金計算!$D$19&gt;=B347,傷病手当金計算!$D$19&lt;C347),1,0)</f>
        <v>0</v>
      </c>
      <c r="L347" s="39"/>
      <c r="M347" s="10">
        <f>D347*源泉徴収税額表!D347</f>
        <v>0</v>
      </c>
      <c r="N347" s="10">
        <f>E347*源泉徴収税額表!E347</f>
        <v>0</v>
      </c>
      <c r="O347" s="10">
        <f>F347*源泉徴収税額表!F347</f>
        <v>0</v>
      </c>
      <c r="P347" s="10">
        <f>G347*源泉徴収税額表!G347</f>
        <v>0</v>
      </c>
      <c r="Q347" s="10">
        <f>H347*源泉徴収税額表!H347</f>
        <v>0</v>
      </c>
      <c r="R347" s="10">
        <f>I347*源泉徴収税額表!I347</f>
        <v>0</v>
      </c>
      <c r="S347" s="10">
        <f>J347*源泉徴収税額表!J347</f>
        <v>0</v>
      </c>
      <c r="T347" s="10">
        <f>K347*源泉徴収税額表!K347</f>
        <v>0</v>
      </c>
    </row>
    <row r="348" spans="1:20" s="10" customFormat="1">
      <c r="A348" s="36">
        <v>283</v>
      </c>
      <c r="B348" s="37">
        <v>851000</v>
      </c>
      <c r="C348" s="38">
        <v>854000</v>
      </c>
      <c r="D348" s="38">
        <f>IF(AND(傷病手当金計算!$D$7=0,傷病手当金計算!$D$19&gt;=B348,傷病手当金計算!$D$19&lt;C348),1,0)</f>
        <v>0</v>
      </c>
      <c r="E348" s="38">
        <f>IF(AND(傷病手当金計算!$D$7=1,傷病手当金計算!$D$19&gt;=B348,傷病手当金計算!$D$19&lt;C348),1,0)</f>
        <v>0</v>
      </c>
      <c r="F348" s="38">
        <f>IF(AND(傷病手当金計算!$D$7=2,傷病手当金計算!$D$19&gt;=B348,傷病手当金計算!$D$19&lt;C348),1,0)</f>
        <v>0</v>
      </c>
      <c r="G348" s="38">
        <f>IF(AND(傷病手当金計算!$D$7=3,傷病手当金計算!$D$19&gt;=B348,傷病手当金計算!$D$19&lt;C348),1,0)</f>
        <v>0</v>
      </c>
      <c r="H348" s="38">
        <f>IF(AND(傷病手当金計算!$D$7=4,傷病手当金計算!$D$19&gt;=B348,傷病手当金計算!$D$19&lt;C348),1,0)</f>
        <v>0</v>
      </c>
      <c r="I348" s="38">
        <f>IF(AND(傷病手当金計算!$D$7=5,傷病手当金計算!$D$19&gt;=B348,傷病手当金計算!$D$19&lt;C348),1,0)</f>
        <v>0</v>
      </c>
      <c r="J348" s="38">
        <f>IF(AND(傷病手当金計算!$D$7=6,傷病手当金計算!$D$19&gt;=B348,傷病手当金計算!$D$19&lt;C348),1,0)</f>
        <v>0</v>
      </c>
      <c r="K348" s="38">
        <f>IF(AND(傷病手当金計算!$D$7=7,傷病手当金計算!$D$19&gt;=B348,傷病手当金計算!$D$19&lt;C348),1,0)</f>
        <v>0</v>
      </c>
      <c r="L348" s="39"/>
      <c r="M348" s="10">
        <f>D348*源泉徴収税額表!D348</f>
        <v>0</v>
      </c>
      <c r="N348" s="10">
        <f>E348*源泉徴収税額表!E348</f>
        <v>0</v>
      </c>
      <c r="O348" s="10">
        <f>F348*源泉徴収税額表!F348</f>
        <v>0</v>
      </c>
      <c r="P348" s="10">
        <f>G348*源泉徴収税額表!G348</f>
        <v>0</v>
      </c>
      <c r="Q348" s="10">
        <f>H348*源泉徴収税額表!H348</f>
        <v>0</v>
      </c>
      <c r="R348" s="10">
        <f>I348*源泉徴収税額表!I348</f>
        <v>0</v>
      </c>
      <c r="S348" s="10">
        <f>J348*源泉徴収税額表!J348</f>
        <v>0</v>
      </c>
      <c r="T348" s="10">
        <f>K348*源泉徴収税額表!K348</f>
        <v>0</v>
      </c>
    </row>
    <row r="349" spans="1:20" s="10" customFormat="1">
      <c r="A349" s="36">
        <v>284</v>
      </c>
      <c r="B349" s="37">
        <v>854000</v>
      </c>
      <c r="C349" s="38">
        <v>857000</v>
      </c>
      <c r="D349" s="38">
        <f>IF(AND(傷病手当金計算!$D$7=0,傷病手当金計算!$D$19&gt;=B349,傷病手当金計算!$D$19&lt;C349),1,0)</f>
        <v>0</v>
      </c>
      <c r="E349" s="38">
        <f>IF(AND(傷病手当金計算!$D$7=1,傷病手当金計算!$D$19&gt;=B349,傷病手当金計算!$D$19&lt;C349),1,0)</f>
        <v>0</v>
      </c>
      <c r="F349" s="38">
        <f>IF(AND(傷病手当金計算!$D$7=2,傷病手当金計算!$D$19&gt;=B349,傷病手当金計算!$D$19&lt;C349),1,0)</f>
        <v>0</v>
      </c>
      <c r="G349" s="38">
        <f>IF(AND(傷病手当金計算!$D$7=3,傷病手当金計算!$D$19&gt;=B349,傷病手当金計算!$D$19&lt;C349),1,0)</f>
        <v>0</v>
      </c>
      <c r="H349" s="38">
        <f>IF(AND(傷病手当金計算!$D$7=4,傷病手当金計算!$D$19&gt;=B349,傷病手当金計算!$D$19&lt;C349),1,0)</f>
        <v>0</v>
      </c>
      <c r="I349" s="38">
        <f>IF(AND(傷病手当金計算!$D$7=5,傷病手当金計算!$D$19&gt;=B349,傷病手当金計算!$D$19&lt;C349),1,0)</f>
        <v>0</v>
      </c>
      <c r="J349" s="38">
        <f>IF(AND(傷病手当金計算!$D$7=6,傷病手当金計算!$D$19&gt;=B349,傷病手当金計算!$D$19&lt;C349),1,0)</f>
        <v>0</v>
      </c>
      <c r="K349" s="38">
        <f>IF(AND(傷病手当金計算!$D$7=7,傷病手当金計算!$D$19&gt;=B349,傷病手当金計算!$D$19&lt;C349),1,0)</f>
        <v>0</v>
      </c>
      <c r="L349" s="39"/>
      <c r="M349" s="10">
        <f>D349*源泉徴収税額表!D349</f>
        <v>0</v>
      </c>
      <c r="N349" s="10">
        <f>E349*源泉徴収税額表!E349</f>
        <v>0</v>
      </c>
      <c r="O349" s="10">
        <f>F349*源泉徴収税額表!F349</f>
        <v>0</v>
      </c>
      <c r="P349" s="10">
        <f>G349*源泉徴収税額表!G349</f>
        <v>0</v>
      </c>
      <c r="Q349" s="10">
        <f>H349*源泉徴収税額表!H349</f>
        <v>0</v>
      </c>
      <c r="R349" s="10">
        <f>I349*源泉徴収税額表!I349</f>
        <v>0</v>
      </c>
      <c r="S349" s="10">
        <f>J349*源泉徴収税額表!J349</f>
        <v>0</v>
      </c>
      <c r="T349" s="10">
        <f>K349*源泉徴収税額表!K349</f>
        <v>0</v>
      </c>
    </row>
    <row r="350" spans="1:20" s="10" customFormat="1">
      <c r="A350" s="36">
        <v>285</v>
      </c>
      <c r="B350" s="37">
        <v>857000</v>
      </c>
      <c r="C350" s="38">
        <v>860000</v>
      </c>
      <c r="D350" s="38">
        <f>IF(AND(傷病手当金計算!$D$7=0,傷病手当金計算!$D$19&gt;=B350,傷病手当金計算!$D$19&lt;C350),1,0)</f>
        <v>0</v>
      </c>
      <c r="E350" s="38">
        <f>IF(AND(傷病手当金計算!$D$7=1,傷病手当金計算!$D$19&gt;=B350,傷病手当金計算!$D$19&lt;C350),1,0)</f>
        <v>0</v>
      </c>
      <c r="F350" s="38">
        <f>IF(AND(傷病手当金計算!$D$7=2,傷病手当金計算!$D$19&gt;=B350,傷病手当金計算!$D$19&lt;C350),1,0)</f>
        <v>0</v>
      </c>
      <c r="G350" s="38">
        <f>IF(AND(傷病手当金計算!$D$7=3,傷病手当金計算!$D$19&gt;=B350,傷病手当金計算!$D$19&lt;C350),1,0)</f>
        <v>0</v>
      </c>
      <c r="H350" s="38">
        <f>IF(AND(傷病手当金計算!$D$7=4,傷病手当金計算!$D$19&gt;=B350,傷病手当金計算!$D$19&lt;C350),1,0)</f>
        <v>0</v>
      </c>
      <c r="I350" s="38">
        <f>IF(AND(傷病手当金計算!$D$7=5,傷病手当金計算!$D$19&gt;=B350,傷病手当金計算!$D$19&lt;C350),1,0)</f>
        <v>0</v>
      </c>
      <c r="J350" s="38">
        <f>IF(AND(傷病手当金計算!$D$7=6,傷病手当金計算!$D$19&gt;=B350,傷病手当金計算!$D$19&lt;C350),1,0)</f>
        <v>0</v>
      </c>
      <c r="K350" s="38">
        <f>IF(AND(傷病手当金計算!$D$7=7,傷病手当金計算!$D$19&gt;=B350,傷病手当金計算!$D$19&lt;C350),1,0)</f>
        <v>0</v>
      </c>
      <c r="L350" s="39"/>
      <c r="M350" s="10">
        <f>D350*源泉徴収税額表!D350</f>
        <v>0</v>
      </c>
      <c r="N350" s="10">
        <f>E350*源泉徴収税額表!E350</f>
        <v>0</v>
      </c>
      <c r="O350" s="10">
        <f>F350*源泉徴収税額表!F350</f>
        <v>0</v>
      </c>
      <c r="P350" s="10">
        <f>G350*源泉徴収税額表!G350</f>
        <v>0</v>
      </c>
      <c r="Q350" s="10">
        <f>H350*源泉徴収税額表!H350</f>
        <v>0</v>
      </c>
      <c r="R350" s="10">
        <f>I350*源泉徴収税額表!I350</f>
        <v>0</v>
      </c>
      <c r="S350" s="10">
        <f>J350*源泉徴収税額表!J350</f>
        <v>0</v>
      </c>
      <c r="T350" s="10">
        <f>K350*源泉徴収税額表!K350</f>
        <v>0</v>
      </c>
    </row>
    <row r="351" spans="1:20" s="10" customFormat="1">
      <c r="A351" s="36"/>
      <c r="B351" s="37"/>
      <c r="C351" s="38"/>
      <c r="D351" s="38"/>
      <c r="E351" s="38"/>
      <c r="F351" s="38"/>
      <c r="G351" s="38"/>
      <c r="H351" s="38"/>
      <c r="I351" s="38"/>
      <c r="J351" s="38"/>
      <c r="K351" s="38"/>
      <c r="L351" s="39"/>
    </row>
    <row r="352" spans="1:20">
      <c r="L352" t="s">
        <v>22</v>
      </c>
      <c r="M352" s="2">
        <f>SUM(M10:M350)</f>
        <v>0</v>
      </c>
      <c r="N352" s="2">
        <f>SUM(N10:N350)</f>
        <v>0</v>
      </c>
      <c r="O352" s="2">
        <f t="shared" ref="O352:T352" si="0">SUM(O10:O350)</f>
        <v>3940</v>
      </c>
      <c r="P352">
        <f t="shared" si="0"/>
        <v>0</v>
      </c>
      <c r="Q352">
        <f t="shared" si="0"/>
        <v>0</v>
      </c>
      <c r="R352">
        <f t="shared" si="0"/>
        <v>0</v>
      </c>
      <c r="S352">
        <f t="shared" si="0"/>
        <v>0</v>
      </c>
      <c r="T352">
        <f t="shared" si="0"/>
        <v>0</v>
      </c>
    </row>
    <row r="353" spans="12:13" ht="25.5" customHeight="1">
      <c r="L353" s="109" t="s">
        <v>99</v>
      </c>
      <c r="M353" s="110">
        <f>SUM(M352:T352)</f>
        <v>3940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
  <sheetViews>
    <sheetView workbookViewId="0">
      <selection activeCell="E306" sqref="E306"/>
    </sheetView>
  </sheetViews>
  <sheetFormatPr defaultRowHeight="13.5"/>
  <cols>
    <col min="1" max="1" width="6" style="10" customWidth="1"/>
    <col min="2" max="3" width="10.375" style="10" customWidth="1"/>
    <col min="4" max="10" width="9.25" style="10" customWidth="1"/>
    <col min="11" max="11" width="9.625" style="10" customWidth="1"/>
    <col min="12" max="12" width="13.375" style="10" customWidth="1"/>
    <col min="13" max="256" width="9" style="10"/>
    <col min="257" max="257" width="6" style="10" customWidth="1"/>
    <col min="258" max="259" width="10.375" style="10" customWidth="1"/>
    <col min="260" max="266" width="9.25" style="10" customWidth="1"/>
    <col min="267" max="267" width="9.625" style="10" customWidth="1"/>
    <col min="268" max="268" width="13.375" style="10" customWidth="1"/>
    <col min="269" max="512" width="9" style="10"/>
    <col min="513" max="513" width="6" style="10" customWidth="1"/>
    <col min="514" max="515" width="10.375" style="10" customWidth="1"/>
    <col min="516" max="522" width="9.25" style="10" customWidth="1"/>
    <col min="523" max="523" width="9.625" style="10" customWidth="1"/>
    <col min="524" max="524" width="13.375" style="10" customWidth="1"/>
    <col min="525" max="768" width="9" style="10"/>
    <col min="769" max="769" width="6" style="10" customWidth="1"/>
    <col min="770" max="771" width="10.375" style="10" customWidth="1"/>
    <col min="772" max="778" width="9.25" style="10" customWidth="1"/>
    <col min="779" max="779" width="9.625" style="10" customWidth="1"/>
    <col min="780" max="780" width="13.375" style="10" customWidth="1"/>
    <col min="781" max="1024" width="9" style="10"/>
    <col min="1025" max="1025" width="6" style="10" customWidth="1"/>
    <col min="1026" max="1027" width="10.375" style="10" customWidth="1"/>
    <col min="1028" max="1034" width="9.25" style="10" customWidth="1"/>
    <col min="1035" max="1035" width="9.625" style="10" customWidth="1"/>
    <col min="1036" max="1036" width="13.375" style="10" customWidth="1"/>
    <col min="1037" max="1280" width="9" style="10"/>
    <col min="1281" max="1281" width="6" style="10" customWidth="1"/>
    <col min="1282" max="1283" width="10.375" style="10" customWidth="1"/>
    <col min="1284" max="1290" width="9.25" style="10" customWidth="1"/>
    <col min="1291" max="1291" width="9.625" style="10" customWidth="1"/>
    <col min="1292" max="1292" width="13.375" style="10" customWidth="1"/>
    <col min="1293" max="1536" width="9" style="10"/>
    <col min="1537" max="1537" width="6" style="10" customWidth="1"/>
    <col min="1538" max="1539" width="10.375" style="10" customWidth="1"/>
    <col min="1540" max="1546" width="9.25" style="10" customWidth="1"/>
    <col min="1547" max="1547" width="9.625" style="10" customWidth="1"/>
    <col min="1548" max="1548" width="13.375" style="10" customWidth="1"/>
    <col min="1549" max="1792" width="9" style="10"/>
    <col min="1793" max="1793" width="6" style="10" customWidth="1"/>
    <col min="1794" max="1795" width="10.375" style="10" customWidth="1"/>
    <col min="1796" max="1802" width="9.25" style="10" customWidth="1"/>
    <col min="1803" max="1803" width="9.625" style="10" customWidth="1"/>
    <col min="1804" max="1804" width="13.375" style="10" customWidth="1"/>
    <col min="1805" max="2048" width="9" style="10"/>
    <col min="2049" max="2049" width="6" style="10" customWidth="1"/>
    <col min="2050" max="2051" width="10.375" style="10" customWidth="1"/>
    <col min="2052" max="2058" width="9.25" style="10" customWidth="1"/>
    <col min="2059" max="2059" width="9.625" style="10" customWidth="1"/>
    <col min="2060" max="2060" width="13.375" style="10" customWidth="1"/>
    <col min="2061" max="2304" width="9" style="10"/>
    <col min="2305" max="2305" width="6" style="10" customWidth="1"/>
    <col min="2306" max="2307" width="10.375" style="10" customWidth="1"/>
    <col min="2308" max="2314" width="9.25" style="10" customWidth="1"/>
    <col min="2315" max="2315" width="9.625" style="10" customWidth="1"/>
    <col min="2316" max="2316" width="13.375" style="10" customWidth="1"/>
    <col min="2317" max="2560" width="9" style="10"/>
    <col min="2561" max="2561" width="6" style="10" customWidth="1"/>
    <col min="2562" max="2563" width="10.375" style="10" customWidth="1"/>
    <col min="2564" max="2570" width="9.25" style="10" customWidth="1"/>
    <col min="2571" max="2571" width="9.625" style="10" customWidth="1"/>
    <col min="2572" max="2572" width="13.375" style="10" customWidth="1"/>
    <col min="2573" max="2816" width="9" style="10"/>
    <col min="2817" max="2817" width="6" style="10" customWidth="1"/>
    <col min="2818" max="2819" width="10.375" style="10" customWidth="1"/>
    <col min="2820" max="2826" width="9.25" style="10" customWidth="1"/>
    <col min="2827" max="2827" width="9.625" style="10" customWidth="1"/>
    <col min="2828" max="2828" width="13.375" style="10" customWidth="1"/>
    <col min="2829" max="3072" width="9" style="10"/>
    <col min="3073" max="3073" width="6" style="10" customWidth="1"/>
    <col min="3074" max="3075" width="10.375" style="10" customWidth="1"/>
    <col min="3076" max="3082" width="9.25" style="10" customWidth="1"/>
    <col min="3083" max="3083" width="9.625" style="10" customWidth="1"/>
    <col min="3084" max="3084" width="13.375" style="10" customWidth="1"/>
    <col min="3085" max="3328" width="9" style="10"/>
    <col min="3329" max="3329" width="6" style="10" customWidth="1"/>
    <col min="3330" max="3331" width="10.375" style="10" customWidth="1"/>
    <col min="3332" max="3338" width="9.25" style="10" customWidth="1"/>
    <col min="3339" max="3339" width="9.625" style="10" customWidth="1"/>
    <col min="3340" max="3340" width="13.375" style="10" customWidth="1"/>
    <col min="3341" max="3584" width="9" style="10"/>
    <col min="3585" max="3585" width="6" style="10" customWidth="1"/>
    <col min="3586" max="3587" width="10.375" style="10" customWidth="1"/>
    <col min="3588" max="3594" width="9.25" style="10" customWidth="1"/>
    <col min="3595" max="3595" width="9.625" style="10" customWidth="1"/>
    <col min="3596" max="3596" width="13.375" style="10" customWidth="1"/>
    <col min="3597" max="3840" width="9" style="10"/>
    <col min="3841" max="3841" width="6" style="10" customWidth="1"/>
    <col min="3842" max="3843" width="10.375" style="10" customWidth="1"/>
    <col min="3844" max="3850" width="9.25" style="10" customWidth="1"/>
    <col min="3851" max="3851" width="9.625" style="10" customWidth="1"/>
    <col min="3852" max="3852" width="13.375" style="10" customWidth="1"/>
    <col min="3853" max="4096" width="9" style="10"/>
    <col min="4097" max="4097" width="6" style="10" customWidth="1"/>
    <col min="4098" max="4099" width="10.375" style="10" customWidth="1"/>
    <col min="4100" max="4106" width="9.25" style="10" customWidth="1"/>
    <col min="4107" max="4107" width="9.625" style="10" customWidth="1"/>
    <col min="4108" max="4108" width="13.375" style="10" customWidth="1"/>
    <col min="4109" max="4352" width="9" style="10"/>
    <col min="4353" max="4353" width="6" style="10" customWidth="1"/>
    <col min="4354" max="4355" width="10.375" style="10" customWidth="1"/>
    <col min="4356" max="4362" width="9.25" style="10" customWidth="1"/>
    <col min="4363" max="4363" width="9.625" style="10" customWidth="1"/>
    <col min="4364" max="4364" width="13.375" style="10" customWidth="1"/>
    <col min="4365" max="4608" width="9" style="10"/>
    <col min="4609" max="4609" width="6" style="10" customWidth="1"/>
    <col min="4610" max="4611" width="10.375" style="10" customWidth="1"/>
    <col min="4612" max="4618" width="9.25" style="10" customWidth="1"/>
    <col min="4619" max="4619" width="9.625" style="10" customWidth="1"/>
    <col min="4620" max="4620" width="13.375" style="10" customWidth="1"/>
    <col min="4621" max="4864" width="9" style="10"/>
    <col min="4865" max="4865" width="6" style="10" customWidth="1"/>
    <col min="4866" max="4867" width="10.375" style="10" customWidth="1"/>
    <col min="4868" max="4874" width="9.25" style="10" customWidth="1"/>
    <col min="4875" max="4875" width="9.625" style="10" customWidth="1"/>
    <col min="4876" max="4876" width="13.375" style="10" customWidth="1"/>
    <col min="4877" max="5120" width="9" style="10"/>
    <col min="5121" max="5121" width="6" style="10" customWidth="1"/>
    <col min="5122" max="5123" width="10.375" style="10" customWidth="1"/>
    <col min="5124" max="5130" width="9.25" style="10" customWidth="1"/>
    <col min="5131" max="5131" width="9.625" style="10" customWidth="1"/>
    <col min="5132" max="5132" width="13.375" style="10" customWidth="1"/>
    <col min="5133" max="5376" width="9" style="10"/>
    <col min="5377" max="5377" width="6" style="10" customWidth="1"/>
    <col min="5378" max="5379" width="10.375" style="10" customWidth="1"/>
    <col min="5380" max="5386" width="9.25" style="10" customWidth="1"/>
    <col min="5387" max="5387" width="9.625" style="10" customWidth="1"/>
    <col min="5388" max="5388" width="13.375" style="10" customWidth="1"/>
    <col min="5389" max="5632" width="9" style="10"/>
    <col min="5633" max="5633" width="6" style="10" customWidth="1"/>
    <col min="5634" max="5635" width="10.375" style="10" customWidth="1"/>
    <col min="5636" max="5642" width="9.25" style="10" customWidth="1"/>
    <col min="5643" max="5643" width="9.625" style="10" customWidth="1"/>
    <col min="5644" max="5644" width="13.375" style="10" customWidth="1"/>
    <col min="5645" max="5888" width="9" style="10"/>
    <col min="5889" max="5889" width="6" style="10" customWidth="1"/>
    <col min="5890" max="5891" width="10.375" style="10" customWidth="1"/>
    <col min="5892" max="5898" width="9.25" style="10" customWidth="1"/>
    <col min="5899" max="5899" width="9.625" style="10" customWidth="1"/>
    <col min="5900" max="5900" width="13.375" style="10" customWidth="1"/>
    <col min="5901" max="6144" width="9" style="10"/>
    <col min="6145" max="6145" width="6" style="10" customWidth="1"/>
    <col min="6146" max="6147" width="10.375" style="10" customWidth="1"/>
    <col min="6148" max="6154" width="9.25" style="10" customWidth="1"/>
    <col min="6155" max="6155" width="9.625" style="10" customWidth="1"/>
    <col min="6156" max="6156" width="13.375" style="10" customWidth="1"/>
    <col min="6157" max="6400" width="9" style="10"/>
    <col min="6401" max="6401" width="6" style="10" customWidth="1"/>
    <col min="6402" max="6403" width="10.375" style="10" customWidth="1"/>
    <col min="6404" max="6410" width="9.25" style="10" customWidth="1"/>
    <col min="6411" max="6411" width="9.625" style="10" customWidth="1"/>
    <col min="6412" max="6412" width="13.375" style="10" customWidth="1"/>
    <col min="6413" max="6656" width="9" style="10"/>
    <col min="6657" max="6657" width="6" style="10" customWidth="1"/>
    <col min="6658" max="6659" width="10.375" style="10" customWidth="1"/>
    <col min="6660" max="6666" width="9.25" style="10" customWidth="1"/>
    <col min="6667" max="6667" width="9.625" style="10" customWidth="1"/>
    <col min="6668" max="6668" width="13.375" style="10" customWidth="1"/>
    <col min="6669" max="6912" width="9" style="10"/>
    <col min="6913" max="6913" width="6" style="10" customWidth="1"/>
    <col min="6914" max="6915" width="10.375" style="10" customWidth="1"/>
    <col min="6916" max="6922" width="9.25" style="10" customWidth="1"/>
    <col min="6923" max="6923" width="9.625" style="10" customWidth="1"/>
    <col min="6924" max="6924" width="13.375" style="10" customWidth="1"/>
    <col min="6925" max="7168" width="9" style="10"/>
    <col min="7169" max="7169" width="6" style="10" customWidth="1"/>
    <col min="7170" max="7171" width="10.375" style="10" customWidth="1"/>
    <col min="7172" max="7178" width="9.25" style="10" customWidth="1"/>
    <col min="7179" max="7179" width="9.625" style="10" customWidth="1"/>
    <col min="7180" max="7180" width="13.375" style="10" customWidth="1"/>
    <col min="7181" max="7424" width="9" style="10"/>
    <col min="7425" max="7425" width="6" style="10" customWidth="1"/>
    <col min="7426" max="7427" width="10.375" style="10" customWidth="1"/>
    <col min="7428" max="7434" width="9.25" style="10" customWidth="1"/>
    <col min="7435" max="7435" width="9.625" style="10" customWidth="1"/>
    <col min="7436" max="7436" width="13.375" style="10" customWidth="1"/>
    <col min="7437" max="7680" width="9" style="10"/>
    <col min="7681" max="7681" width="6" style="10" customWidth="1"/>
    <col min="7682" max="7683" width="10.375" style="10" customWidth="1"/>
    <col min="7684" max="7690" width="9.25" style="10" customWidth="1"/>
    <col min="7691" max="7691" width="9.625" style="10" customWidth="1"/>
    <col min="7692" max="7692" width="13.375" style="10" customWidth="1"/>
    <col min="7693" max="7936" width="9" style="10"/>
    <col min="7937" max="7937" width="6" style="10" customWidth="1"/>
    <col min="7938" max="7939" width="10.375" style="10" customWidth="1"/>
    <col min="7940" max="7946" width="9.25" style="10" customWidth="1"/>
    <col min="7947" max="7947" width="9.625" style="10" customWidth="1"/>
    <col min="7948" max="7948" width="13.375" style="10" customWidth="1"/>
    <col min="7949" max="8192" width="9" style="10"/>
    <col min="8193" max="8193" width="6" style="10" customWidth="1"/>
    <col min="8194" max="8195" width="10.375" style="10" customWidth="1"/>
    <col min="8196" max="8202" width="9.25" style="10" customWidth="1"/>
    <col min="8203" max="8203" width="9.625" style="10" customWidth="1"/>
    <col min="8204" max="8204" width="13.375" style="10" customWidth="1"/>
    <col min="8205" max="8448" width="9" style="10"/>
    <col min="8449" max="8449" width="6" style="10" customWidth="1"/>
    <col min="8450" max="8451" width="10.375" style="10" customWidth="1"/>
    <col min="8452" max="8458" width="9.25" style="10" customWidth="1"/>
    <col min="8459" max="8459" width="9.625" style="10" customWidth="1"/>
    <col min="8460" max="8460" width="13.375" style="10" customWidth="1"/>
    <col min="8461" max="8704" width="9" style="10"/>
    <col min="8705" max="8705" width="6" style="10" customWidth="1"/>
    <col min="8706" max="8707" width="10.375" style="10" customWidth="1"/>
    <col min="8708" max="8714" width="9.25" style="10" customWidth="1"/>
    <col min="8715" max="8715" width="9.625" style="10" customWidth="1"/>
    <col min="8716" max="8716" width="13.375" style="10" customWidth="1"/>
    <col min="8717" max="8960" width="9" style="10"/>
    <col min="8961" max="8961" width="6" style="10" customWidth="1"/>
    <col min="8962" max="8963" width="10.375" style="10" customWidth="1"/>
    <col min="8964" max="8970" width="9.25" style="10" customWidth="1"/>
    <col min="8971" max="8971" width="9.625" style="10" customWidth="1"/>
    <col min="8972" max="8972" width="13.375" style="10" customWidth="1"/>
    <col min="8973" max="9216" width="9" style="10"/>
    <col min="9217" max="9217" width="6" style="10" customWidth="1"/>
    <col min="9218" max="9219" width="10.375" style="10" customWidth="1"/>
    <col min="9220" max="9226" width="9.25" style="10" customWidth="1"/>
    <col min="9227" max="9227" width="9.625" style="10" customWidth="1"/>
    <col min="9228" max="9228" width="13.375" style="10" customWidth="1"/>
    <col min="9229" max="9472" width="9" style="10"/>
    <col min="9473" max="9473" width="6" style="10" customWidth="1"/>
    <col min="9474" max="9475" width="10.375" style="10" customWidth="1"/>
    <col min="9476" max="9482" width="9.25" style="10" customWidth="1"/>
    <col min="9483" max="9483" width="9.625" style="10" customWidth="1"/>
    <col min="9484" max="9484" width="13.375" style="10" customWidth="1"/>
    <col min="9485" max="9728" width="9" style="10"/>
    <col min="9729" max="9729" width="6" style="10" customWidth="1"/>
    <col min="9730" max="9731" width="10.375" style="10" customWidth="1"/>
    <col min="9732" max="9738" width="9.25" style="10" customWidth="1"/>
    <col min="9739" max="9739" width="9.625" style="10" customWidth="1"/>
    <col min="9740" max="9740" width="13.375" style="10" customWidth="1"/>
    <col min="9741" max="9984" width="9" style="10"/>
    <col min="9985" max="9985" width="6" style="10" customWidth="1"/>
    <col min="9986" max="9987" width="10.375" style="10" customWidth="1"/>
    <col min="9988" max="9994" width="9.25" style="10" customWidth="1"/>
    <col min="9995" max="9995" width="9.625" style="10" customWidth="1"/>
    <col min="9996" max="9996" width="13.375" style="10" customWidth="1"/>
    <col min="9997" max="10240" width="9" style="10"/>
    <col min="10241" max="10241" width="6" style="10" customWidth="1"/>
    <col min="10242" max="10243" width="10.375" style="10" customWidth="1"/>
    <col min="10244" max="10250" width="9.25" style="10" customWidth="1"/>
    <col min="10251" max="10251" width="9.625" style="10" customWidth="1"/>
    <col min="10252" max="10252" width="13.375" style="10" customWidth="1"/>
    <col min="10253" max="10496" width="9" style="10"/>
    <col min="10497" max="10497" width="6" style="10" customWidth="1"/>
    <col min="10498" max="10499" width="10.375" style="10" customWidth="1"/>
    <col min="10500" max="10506" width="9.25" style="10" customWidth="1"/>
    <col min="10507" max="10507" width="9.625" style="10" customWidth="1"/>
    <col min="10508" max="10508" width="13.375" style="10" customWidth="1"/>
    <col min="10509" max="10752" width="9" style="10"/>
    <col min="10753" max="10753" width="6" style="10" customWidth="1"/>
    <col min="10754" max="10755" width="10.375" style="10" customWidth="1"/>
    <col min="10756" max="10762" width="9.25" style="10" customWidth="1"/>
    <col min="10763" max="10763" width="9.625" style="10" customWidth="1"/>
    <col min="10764" max="10764" width="13.375" style="10" customWidth="1"/>
    <col min="10765" max="11008" width="9" style="10"/>
    <col min="11009" max="11009" width="6" style="10" customWidth="1"/>
    <col min="11010" max="11011" width="10.375" style="10" customWidth="1"/>
    <col min="11012" max="11018" width="9.25" style="10" customWidth="1"/>
    <col min="11019" max="11019" width="9.625" style="10" customWidth="1"/>
    <col min="11020" max="11020" width="13.375" style="10" customWidth="1"/>
    <col min="11021" max="11264" width="9" style="10"/>
    <col min="11265" max="11265" width="6" style="10" customWidth="1"/>
    <col min="11266" max="11267" width="10.375" style="10" customWidth="1"/>
    <col min="11268" max="11274" width="9.25" style="10" customWidth="1"/>
    <col min="11275" max="11275" width="9.625" style="10" customWidth="1"/>
    <col min="11276" max="11276" width="13.375" style="10" customWidth="1"/>
    <col min="11277" max="11520" width="9" style="10"/>
    <col min="11521" max="11521" width="6" style="10" customWidth="1"/>
    <col min="11522" max="11523" width="10.375" style="10" customWidth="1"/>
    <col min="11524" max="11530" width="9.25" style="10" customWidth="1"/>
    <col min="11531" max="11531" width="9.625" style="10" customWidth="1"/>
    <col min="11532" max="11532" width="13.375" style="10" customWidth="1"/>
    <col min="11533" max="11776" width="9" style="10"/>
    <col min="11777" max="11777" width="6" style="10" customWidth="1"/>
    <col min="11778" max="11779" width="10.375" style="10" customWidth="1"/>
    <col min="11780" max="11786" width="9.25" style="10" customWidth="1"/>
    <col min="11787" max="11787" width="9.625" style="10" customWidth="1"/>
    <col min="11788" max="11788" width="13.375" style="10" customWidth="1"/>
    <col min="11789" max="12032" width="9" style="10"/>
    <col min="12033" max="12033" width="6" style="10" customWidth="1"/>
    <col min="12034" max="12035" width="10.375" style="10" customWidth="1"/>
    <col min="12036" max="12042" width="9.25" style="10" customWidth="1"/>
    <col min="12043" max="12043" width="9.625" style="10" customWidth="1"/>
    <col min="12044" max="12044" width="13.375" style="10" customWidth="1"/>
    <col min="12045" max="12288" width="9" style="10"/>
    <col min="12289" max="12289" width="6" style="10" customWidth="1"/>
    <col min="12290" max="12291" width="10.375" style="10" customWidth="1"/>
    <col min="12292" max="12298" width="9.25" style="10" customWidth="1"/>
    <col min="12299" max="12299" width="9.625" style="10" customWidth="1"/>
    <col min="12300" max="12300" width="13.375" style="10" customWidth="1"/>
    <col min="12301" max="12544" width="9" style="10"/>
    <col min="12545" max="12545" width="6" style="10" customWidth="1"/>
    <col min="12546" max="12547" width="10.375" style="10" customWidth="1"/>
    <col min="12548" max="12554" width="9.25" style="10" customWidth="1"/>
    <col min="12555" max="12555" width="9.625" style="10" customWidth="1"/>
    <col min="12556" max="12556" width="13.375" style="10" customWidth="1"/>
    <col min="12557" max="12800" width="9" style="10"/>
    <col min="12801" max="12801" width="6" style="10" customWidth="1"/>
    <col min="12802" max="12803" width="10.375" style="10" customWidth="1"/>
    <col min="12804" max="12810" width="9.25" style="10" customWidth="1"/>
    <col min="12811" max="12811" width="9.625" style="10" customWidth="1"/>
    <col min="12812" max="12812" width="13.375" style="10" customWidth="1"/>
    <col min="12813" max="13056" width="9" style="10"/>
    <col min="13057" max="13057" width="6" style="10" customWidth="1"/>
    <col min="13058" max="13059" width="10.375" style="10" customWidth="1"/>
    <col min="13060" max="13066" width="9.25" style="10" customWidth="1"/>
    <col min="13067" max="13067" width="9.625" style="10" customWidth="1"/>
    <col min="13068" max="13068" width="13.375" style="10" customWidth="1"/>
    <col min="13069" max="13312" width="9" style="10"/>
    <col min="13313" max="13313" width="6" style="10" customWidth="1"/>
    <col min="13314" max="13315" width="10.375" style="10" customWidth="1"/>
    <col min="13316" max="13322" width="9.25" style="10" customWidth="1"/>
    <col min="13323" max="13323" width="9.625" style="10" customWidth="1"/>
    <col min="13324" max="13324" width="13.375" style="10" customWidth="1"/>
    <col min="13325" max="13568" width="9" style="10"/>
    <col min="13569" max="13569" width="6" style="10" customWidth="1"/>
    <col min="13570" max="13571" width="10.375" style="10" customWidth="1"/>
    <col min="13572" max="13578" width="9.25" style="10" customWidth="1"/>
    <col min="13579" max="13579" width="9.625" style="10" customWidth="1"/>
    <col min="13580" max="13580" width="13.375" style="10" customWidth="1"/>
    <col min="13581" max="13824" width="9" style="10"/>
    <col min="13825" max="13825" width="6" style="10" customWidth="1"/>
    <col min="13826" max="13827" width="10.375" style="10" customWidth="1"/>
    <col min="13828" max="13834" width="9.25" style="10" customWidth="1"/>
    <col min="13835" max="13835" width="9.625" style="10" customWidth="1"/>
    <col min="13836" max="13836" width="13.375" style="10" customWidth="1"/>
    <col min="13837" max="14080" width="9" style="10"/>
    <col min="14081" max="14081" width="6" style="10" customWidth="1"/>
    <col min="14082" max="14083" width="10.375" style="10" customWidth="1"/>
    <col min="14084" max="14090" width="9.25" style="10" customWidth="1"/>
    <col min="14091" max="14091" width="9.625" style="10" customWidth="1"/>
    <col min="14092" max="14092" width="13.375" style="10" customWidth="1"/>
    <col min="14093" max="14336" width="9" style="10"/>
    <col min="14337" max="14337" width="6" style="10" customWidth="1"/>
    <col min="14338" max="14339" width="10.375" style="10" customWidth="1"/>
    <col min="14340" max="14346" width="9.25" style="10" customWidth="1"/>
    <col min="14347" max="14347" width="9.625" style="10" customWidth="1"/>
    <col min="14348" max="14348" width="13.375" style="10" customWidth="1"/>
    <col min="14349" max="14592" width="9" style="10"/>
    <col min="14593" max="14593" width="6" style="10" customWidth="1"/>
    <col min="14594" max="14595" width="10.375" style="10" customWidth="1"/>
    <col min="14596" max="14602" width="9.25" style="10" customWidth="1"/>
    <col min="14603" max="14603" width="9.625" style="10" customWidth="1"/>
    <col min="14604" max="14604" width="13.375" style="10" customWidth="1"/>
    <col min="14605" max="14848" width="9" style="10"/>
    <col min="14849" max="14849" width="6" style="10" customWidth="1"/>
    <col min="14850" max="14851" width="10.375" style="10" customWidth="1"/>
    <col min="14852" max="14858" width="9.25" style="10" customWidth="1"/>
    <col min="14859" max="14859" width="9.625" style="10" customWidth="1"/>
    <col min="14860" max="14860" width="13.375" style="10" customWidth="1"/>
    <col min="14861" max="15104" width="9" style="10"/>
    <col min="15105" max="15105" width="6" style="10" customWidth="1"/>
    <col min="15106" max="15107" width="10.375" style="10" customWidth="1"/>
    <col min="15108" max="15114" width="9.25" style="10" customWidth="1"/>
    <col min="15115" max="15115" width="9.625" style="10" customWidth="1"/>
    <col min="15116" max="15116" width="13.375" style="10" customWidth="1"/>
    <col min="15117" max="15360" width="9" style="10"/>
    <col min="15361" max="15361" width="6" style="10" customWidth="1"/>
    <col min="15362" max="15363" width="10.375" style="10" customWidth="1"/>
    <col min="15364" max="15370" width="9.25" style="10" customWidth="1"/>
    <col min="15371" max="15371" width="9.625" style="10" customWidth="1"/>
    <col min="15372" max="15372" width="13.375" style="10" customWidth="1"/>
    <col min="15373" max="15616" width="9" style="10"/>
    <col min="15617" max="15617" width="6" style="10" customWidth="1"/>
    <col min="15618" max="15619" width="10.375" style="10" customWidth="1"/>
    <col min="15620" max="15626" width="9.25" style="10" customWidth="1"/>
    <col min="15627" max="15627" width="9.625" style="10" customWidth="1"/>
    <col min="15628" max="15628" width="13.375" style="10" customWidth="1"/>
    <col min="15629" max="15872" width="9" style="10"/>
    <col min="15873" max="15873" width="6" style="10" customWidth="1"/>
    <col min="15874" max="15875" width="10.375" style="10" customWidth="1"/>
    <col min="15876" max="15882" width="9.25" style="10" customWidth="1"/>
    <col min="15883" max="15883" width="9.625" style="10" customWidth="1"/>
    <col min="15884" max="15884" width="13.375" style="10" customWidth="1"/>
    <col min="15885" max="16128" width="9" style="10"/>
    <col min="16129" max="16129" width="6" style="10" customWidth="1"/>
    <col min="16130" max="16131" width="10.375" style="10" customWidth="1"/>
    <col min="16132" max="16138" width="9.25" style="10" customWidth="1"/>
    <col min="16139" max="16139" width="9.625" style="10" customWidth="1"/>
    <col min="16140" max="16140" width="13.375" style="10" customWidth="1"/>
    <col min="16141" max="16384" width="9" style="10"/>
  </cols>
  <sheetData>
    <row r="1" spans="1:13" ht="17.25">
      <c r="B1" s="187" t="s">
        <v>27</v>
      </c>
      <c r="C1" s="187"/>
      <c r="D1" s="187"/>
      <c r="E1" s="187"/>
      <c r="F1" s="187"/>
      <c r="G1" s="187"/>
      <c r="H1" s="187"/>
      <c r="I1" s="187"/>
      <c r="J1" s="187"/>
      <c r="K1" s="187"/>
      <c r="L1" s="187"/>
      <c r="M1" s="11"/>
    </row>
    <row r="2" spans="1:13" ht="18" thickBot="1">
      <c r="B2" s="188" t="s">
        <v>28</v>
      </c>
      <c r="C2" s="188"/>
      <c r="D2" s="188"/>
      <c r="E2" s="188"/>
      <c r="F2" s="188"/>
      <c r="G2" s="188"/>
      <c r="H2" s="188"/>
      <c r="I2" s="188"/>
      <c r="J2" s="188"/>
      <c r="K2" s="188"/>
      <c r="L2" s="188"/>
    </row>
    <row r="3" spans="1:13" s="12" customFormat="1">
      <c r="B3" s="13" t="s">
        <v>29</v>
      </c>
      <c r="C3" s="14"/>
      <c r="D3" s="15" t="s">
        <v>30</v>
      </c>
      <c r="E3" s="16"/>
      <c r="F3" s="16"/>
      <c r="G3" s="16"/>
      <c r="H3" s="16"/>
      <c r="I3" s="16"/>
      <c r="J3" s="16"/>
      <c r="K3" s="16"/>
      <c r="L3" s="17" t="s">
        <v>31</v>
      </c>
    </row>
    <row r="4" spans="1:13" s="12" customFormat="1">
      <c r="B4" s="18" t="s">
        <v>32</v>
      </c>
      <c r="C4" s="19"/>
      <c r="D4" s="20" t="s">
        <v>33</v>
      </c>
      <c r="E4" s="21"/>
      <c r="F4" s="21"/>
      <c r="G4" s="21"/>
      <c r="H4" s="21"/>
      <c r="I4" s="21"/>
      <c r="J4" s="21"/>
      <c r="K4" s="21"/>
      <c r="L4" s="22" t="s">
        <v>34</v>
      </c>
    </row>
    <row r="5" spans="1:13" s="12" customFormat="1">
      <c r="B5" s="23" t="s">
        <v>35</v>
      </c>
      <c r="C5" s="24"/>
      <c r="D5" s="25" t="s">
        <v>36</v>
      </c>
      <c r="E5" s="25" t="s">
        <v>37</v>
      </c>
      <c r="F5" s="25" t="s">
        <v>38</v>
      </c>
      <c r="G5" s="25" t="s">
        <v>39</v>
      </c>
      <c r="H5" s="25" t="s">
        <v>40</v>
      </c>
      <c r="I5" s="25" t="s">
        <v>41</v>
      </c>
      <c r="J5" s="25" t="s">
        <v>42</v>
      </c>
      <c r="K5" s="25" t="s">
        <v>43</v>
      </c>
      <c r="L5" s="26"/>
    </row>
    <row r="6" spans="1:13" s="12" customFormat="1">
      <c r="B6" s="27" t="s">
        <v>44</v>
      </c>
      <c r="C6" s="25" t="s">
        <v>45</v>
      </c>
      <c r="D6" s="28" t="s">
        <v>46</v>
      </c>
      <c r="E6" s="28"/>
      <c r="F6" s="28"/>
      <c r="G6" s="28"/>
      <c r="H6" s="28"/>
      <c r="I6" s="28"/>
      <c r="J6" s="28"/>
      <c r="K6" s="28"/>
      <c r="L6" s="29" t="s">
        <v>47</v>
      </c>
    </row>
    <row r="7" spans="1:13" s="12" customFormat="1">
      <c r="B7" s="30" t="s">
        <v>11</v>
      </c>
      <c r="C7" s="31" t="s">
        <v>11</v>
      </c>
      <c r="D7" s="31" t="s">
        <v>11</v>
      </c>
      <c r="E7" s="31" t="s">
        <v>11</v>
      </c>
      <c r="F7" s="31" t="s">
        <v>11</v>
      </c>
      <c r="G7" s="31" t="s">
        <v>11</v>
      </c>
      <c r="H7" s="31" t="s">
        <v>11</v>
      </c>
      <c r="I7" s="31" t="s">
        <v>11</v>
      </c>
      <c r="J7" s="31" t="s">
        <v>11</v>
      </c>
      <c r="K7" s="31" t="s">
        <v>11</v>
      </c>
      <c r="L7" s="32" t="s">
        <v>11</v>
      </c>
    </row>
    <row r="8" spans="1:13" s="12" customFormat="1" ht="60">
      <c r="B8" s="33">
        <v>88000</v>
      </c>
      <c r="C8" s="34" t="s">
        <v>48</v>
      </c>
      <c r="D8" s="34">
        <v>0</v>
      </c>
      <c r="E8" s="34">
        <v>0</v>
      </c>
      <c r="F8" s="34">
        <v>0</v>
      </c>
      <c r="G8" s="34">
        <v>0</v>
      </c>
      <c r="H8" s="34">
        <v>0</v>
      </c>
      <c r="I8" s="34">
        <v>0</v>
      </c>
      <c r="J8" s="34">
        <v>0</v>
      </c>
      <c r="K8" s="34">
        <v>0</v>
      </c>
      <c r="L8" s="35" t="s">
        <v>49</v>
      </c>
    </row>
    <row r="9" spans="1:13" s="12" customFormat="1" ht="13.5" customHeight="1">
      <c r="B9" s="33"/>
      <c r="C9" s="34"/>
      <c r="D9" s="34"/>
      <c r="E9" s="34"/>
      <c r="F9" s="34"/>
      <c r="G9" s="34"/>
      <c r="H9" s="34"/>
      <c r="I9" s="34"/>
      <c r="J9" s="34"/>
      <c r="K9" s="34"/>
      <c r="L9" s="35"/>
    </row>
    <row r="10" spans="1:13">
      <c r="A10" s="36">
        <v>1</v>
      </c>
      <c r="B10" s="37">
        <v>88000</v>
      </c>
      <c r="C10" s="38">
        <v>89000</v>
      </c>
      <c r="D10" s="38">
        <v>130</v>
      </c>
      <c r="E10" s="38">
        <v>0</v>
      </c>
      <c r="F10" s="38">
        <v>0</v>
      </c>
      <c r="G10" s="38">
        <v>0</v>
      </c>
      <c r="H10" s="38">
        <v>0</v>
      </c>
      <c r="I10" s="38">
        <v>0</v>
      </c>
      <c r="J10" s="38">
        <v>0</v>
      </c>
      <c r="K10" s="38">
        <v>0</v>
      </c>
      <c r="L10" s="39">
        <v>3200</v>
      </c>
    </row>
    <row r="11" spans="1:13">
      <c r="A11" s="36">
        <v>2</v>
      </c>
      <c r="B11" s="37">
        <v>89000</v>
      </c>
      <c r="C11" s="38">
        <v>90000</v>
      </c>
      <c r="D11" s="38">
        <v>180</v>
      </c>
      <c r="E11" s="38">
        <v>0</v>
      </c>
      <c r="F11" s="38">
        <v>0</v>
      </c>
      <c r="G11" s="38">
        <v>0</v>
      </c>
      <c r="H11" s="38">
        <v>0</v>
      </c>
      <c r="I11" s="38">
        <v>0</v>
      </c>
      <c r="J11" s="38">
        <v>0</v>
      </c>
      <c r="K11" s="38">
        <v>0</v>
      </c>
      <c r="L11" s="39">
        <v>3200</v>
      </c>
    </row>
    <row r="12" spans="1:13">
      <c r="A12" s="36">
        <v>3</v>
      </c>
      <c r="B12" s="37">
        <v>90000</v>
      </c>
      <c r="C12" s="38">
        <v>91000</v>
      </c>
      <c r="D12" s="38">
        <v>230</v>
      </c>
      <c r="E12" s="38">
        <v>0</v>
      </c>
      <c r="F12" s="38">
        <v>0</v>
      </c>
      <c r="G12" s="38">
        <v>0</v>
      </c>
      <c r="H12" s="38">
        <v>0</v>
      </c>
      <c r="I12" s="38">
        <v>0</v>
      </c>
      <c r="J12" s="38">
        <v>0</v>
      </c>
      <c r="K12" s="38">
        <v>0</v>
      </c>
      <c r="L12" s="39">
        <v>3200</v>
      </c>
    </row>
    <row r="13" spans="1:13">
      <c r="A13" s="36">
        <v>4</v>
      </c>
      <c r="B13" s="37">
        <v>91000</v>
      </c>
      <c r="C13" s="38">
        <v>92000</v>
      </c>
      <c r="D13" s="38">
        <v>290</v>
      </c>
      <c r="E13" s="38">
        <v>0</v>
      </c>
      <c r="F13" s="38">
        <v>0</v>
      </c>
      <c r="G13" s="38">
        <v>0</v>
      </c>
      <c r="H13" s="38">
        <v>0</v>
      </c>
      <c r="I13" s="38">
        <v>0</v>
      </c>
      <c r="J13" s="38">
        <v>0</v>
      </c>
      <c r="K13" s="38">
        <v>0</v>
      </c>
      <c r="L13" s="39">
        <v>3200</v>
      </c>
    </row>
    <row r="14" spans="1:13">
      <c r="A14" s="36">
        <v>5</v>
      </c>
      <c r="B14" s="37">
        <v>92000</v>
      </c>
      <c r="C14" s="38">
        <v>93000</v>
      </c>
      <c r="D14" s="38">
        <v>340</v>
      </c>
      <c r="E14" s="38">
        <v>0</v>
      </c>
      <c r="F14" s="38">
        <v>0</v>
      </c>
      <c r="G14" s="38">
        <v>0</v>
      </c>
      <c r="H14" s="38">
        <v>0</v>
      </c>
      <c r="I14" s="38">
        <v>0</v>
      </c>
      <c r="J14" s="38">
        <v>0</v>
      </c>
      <c r="K14" s="38">
        <v>0</v>
      </c>
      <c r="L14" s="39">
        <v>3300</v>
      </c>
    </row>
    <row r="15" spans="1:13">
      <c r="A15" s="36"/>
      <c r="B15" s="37"/>
      <c r="C15" s="38"/>
      <c r="D15" s="38"/>
      <c r="E15" s="38"/>
      <c r="F15" s="38"/>
      <c r="G15" s="38"/>
      <c r="H15" s="38"/>
      <c r="I15" s="38"/>
      <c r="J15" s="38"/>
      <c r="K15" s="38"/>
      <c r="L15" s="39"/>
    </row>
    <row r="16" spans="1:13">
      <c r="A16" s="36">
        <v>6</v>
      </c>
      <c r="B16" s="37">
        <v>93000</v>
      </c>
      <c r="C16" s="38">
        <v>94000</v>
      </c>
      <c r="D16" s="38">
        <v>390</v>
      </c>
      <c r="E16" s="38">
        <v>0</v>
      </c>
      <c r="F16" s="38">
        <v>0</v>
      </c>
      <c r="G16" s="38">
        <v>0</v>
      </c>
      <c r="H16" s="38">
        <v>0</v>
      </c>
      <c r="I16" s="38">
        <v>0</v>
      </c>
      <c r="J16" s="38">
        <v>0</v>
      </c>
      <c r="K16" s="38">
        <v>0</v>
      </c>
      <c r="L16" s="39">
        <v>3300</v>
      </c>
    </row>
    <row r="17" spans="1:12">
      <c r="A17" s="36">
        <v>7</v>
      </c>
      <c r="B17" s="37">
        <v>94000</v>
      </c>
      <c r="C17" s="38">
        <v>95000</v>
      </c>
      <c r="D17" s="38">
        <v>440</v>
      </c>
      <c r="E17" s="38">
        <v>0</v>
      </c>
      <c r="F17" s="38">
        <v>0</v>
      </c>
      <c r="G17" s="38">
        <v>0</v>
      </c>
      <c r="H17" s="38">
        <v>0</v>
      </c>
      <c r="I17" s="38">
        <v>0</v>
      </c>
      <c r="J17" s="38">
        <v>0</v>
      </c>
      <c r="K17" s="38">
        <v>0</v>
      </c>
      <c r="L17" s="39">
        <v>3300</v>
      </c>
    </row>
    <row r="18" spans="1:12">
      <c r="A18" s="36">
        <v>8</v>
      </c>
      <c r="B18" s="37">
        <v>95000</v>
      </c>
      <c r="C18" s="38">
        <v>96000</v>
      </c>
      <c r="D18" s="38">
        <v>490</v>
      </c>
      <c r="E18" s="38">
        <v>0</v>
      </c>
      <c r="F18" s="38">
        <v>0</v>
      </c>
      <c r="G18" s="38">
        <v>0</v>
      </c>
      <c r="H18" s="38">
        <v>0</v>
      </c>
      <c r="I18" s="38">
        <v>0</v>
      </c>
      <c r="J18" s="38">
        <v>0</v>
      </c>
      <c r="K18" s="38">
        <v>0</v>
      </c>
      <c r="L18" s="39">
        <v>3400</v>
      </c>
    </row>
    <row r="19" spans="1:12">
      <c r="A19" s="36">
        <v>9</v>
      </c>
      <c r="B19" s="37">
        <v>96000</v>
      </c>
      <c r="C19" s="38">
        <v>97000</v>
      </c>
      <c r="D19" s="38">
        <v>540</v>
      </c>
      <c r="E19" s="38">
        <v>0</v>
      </c>
      <c r="F19" s="38">
        <v>0</v>
      </c>
      <c r="G19" s="38">
        <v>0</v>
      </c>
      <c r="H19" s="38">
        <v>0</v>
      </c>
      <c r="I19" s="38">
        <v>0</v>
      </c>
      <c r="J19" s="38">
        <v>0</v>
      </c>
      <c r="K19" s="38">
        <v>0</v>
      </c>
      <c r="L19" s="39">
        <v>3400</v>
      </c>
    </row>
    <row r="20" spans="1:12">
      <c r="A20" s="36">
        <v>10</v>
      </c>
      <c r="B20" s="37">
        <v>97000</v>
      </c>
      <c r="C20" s="38">
        <v>98000</v>
      </c>
      <c r="D20" s="38">
        <v>590</v>
      </c>
      <c r="E20" s="38">
        <v>0</v>
      </c>
      <c r="F20" s="38">
        <v>0</v>
      </c>
      <c r="G20" s="38">
        <v>0</v>
      </c>
      <c r="H20" s="38">
        <v>0</v>
      </c>
      <c r="I20" s="38">
        <v>0</v>
      </c>
      <c r="J20" s="38">
        <v>0</v>
      </c>
      <c r="K20" s="38">
        <v>0</v>
      </c>
      <c r="L20" s="39">
        <v>3500</v>
      </c>
    </row>
    <row r="21" spans="1:12">
      <c r="A21" s="36"/>
      <c r="B21" s="37"/>
      <c r="C21" s="38"/>
      <c r="D21" s="38"/>
      <c r="E21" s="38"/>
      <c r="F21" s="38"/>
      <c r="G21" s="38"/>
      <c r="H21" s="38"/>
      <c r="I21" s="38"/>
      <c r="J21" s="38"/>
      <c r="K21" s="38"/>
      <c r="L21" s="39"/>
    </row>
    <row r="22" spans="1:12">
      <c r="A22" s="36">
        <v>11</v>
      </c>
      <c r="B22" s="37">
        <v>98000</v>
      </c>
      <c r="C22" s="38">
        <v>99000</v>
      </c>
      <c r="D22" s="38">
        <v>640</v>
      </c>
      <c r="E22" s="38">
        <v>0</v>
      </c>
      <c r="F22" s="38">
        <v>0</v>
      </c>
      <c r="G22" s="38">
        <v>0</v>
      </c>
      <c r="H22" s="38">
        <v>0</v>
      </c>
      <c r="I22" s="38">
        <v>0</v>
      </c>
      <c r="J22" s="38">
        <v>0</v>
      </c>
      <c r="K22" s="38">
        <v>0</v>
      </c>
      <c r="L22" s="39">
        <v>3500</v>
      </c>
    </row>
    <row r="23" spans="1:12">
      <c r="A23" s="36">
        <v>12</v>
      </c>
      <c r="B23" s="37">
        <v>99000</v>
      </c>
      <c r="C23" s="38">
        <v>101000</v>
      </c>
      <c r="D23" s="38">
        <v>720</v>
      </c>
      <c r="E23" s="38">
        <v>0</v>
      </c>
      <c r="F23" s="38">
        <v>0</v>
      </c>
      <c r="G23" s="38">
        <v>0</v>
      </c>
      <c r="H23" s="38">
        <v>0</v>
      </c>
      <c r="I23" s="38">
        <v>0</v>
      </c>
      <c r="J23" s="38">
        <v>0</v>
      </c>
      <c r="K23" s="38">
        <v>0</v>
      </c>
      <c r="L23" s="39">
        <v>3600</v>
      </c>
    </row>
    <row r="24" spans="1:12">
      <c r="A24" s="36">
        <v>13</v>
      </c>
      <c r="B24" s="37">
        <v>101000</v>
      </c>
      <c r="C24" s="38">
        <v>103000</v>
      </c>
      <c r="D24" s="38">
        <v>830</v>
      </c>
      <c r="E24" s="38">
        <v>0</v>
      </c>
      <c r="F24" s="38">
        <v>0</v>
      </c>
      <c r="G24" s="38">
        <v>0</v>
      </c>
      <c r="H24" s="38">
        <v>0</v>
      </c>
      <c r="I24" s="38">
        <v>0</v>
      </c>
      <c r="J24" s="38">
        <v>0</v>
      </c>
      <c r="K24" s="38">
        <v>0</v>
      </c>
      <c r="L24" s="39">
        <v>3600</v>
      </c>
    </row>
    <row r="25" spans="1:12">
      <c r="A25" s="36">
        <v>14</v>
      </c>
      <c r="B25" s="37">
        <v>103000</v>
      </c>
      <c r="C25" s="38">
        <v>105000</v>
      </c>
      <c r="D25" s="38">
        <v>930</v>
      </c>
      <c r="E25" s="38">
        <v>0</v>
      </c>
      <c r="F25" s="38">
        <v>0</v>
      </c>
      <c r="G25" s="38">
        <v>0</v>
      </c>
      <c r="H25" s="38">
        <v>0</v>
      </c>
      <c r="I25" s="38">
        <v>0</v>
      </c>
      <c r="J25" s="38">
        <v>0</v>
      </c>
      <c r="K25" s="38">
        <v>0</v>
      </c>
      <c r="L25" s="39">
        <v>3700</v>
      </c>
    </row>
    <row r="26" spans="1:12">
      <c r="A26" s="36">
        <v>15</v>
      </c>
      <c r="B26" s="37">
        <v>105000</v>
      </c>
      <c r="C26" s="38">
        <v>107000</v>
      </c>
      <c r="D26" s="38">
        <v>1030</v>
      </c>
      <c r="E26" s="38">
        <v>0</v>
      </c>
      <c r="F26" s="38">
        <v>0</v>
      </c>
      <c r="G26" s="38">
        <v>0</v>
      </c>
      <c r="H26" s="38">
        <v>0</v>
      </c>
      <c r="I26" s="38">
        <v>0</v>
      </c>
      <c r="J26" s="38">
        <v>0</v>
      </c>
      <c r="K26" s="38">
        <v>0</v>
      </c>
      <c r="L26" s="39">
        <v>3800</v>
      </c>
    </row>
    <row r="27" spans="1:12">
      <c r="A27" s="36"/>
      <c r="B27" s="37"/>
      <c r="C27" s="38"/>
      <c r="D27" s="38"/>
      <c r="E27" s="38"/>
      <c r="F27" s="38"/>
      <c r="G27" s="38"/>
      <c r="H27" s="38"/>
      <c r="I27" s="38"/>
      <c r="J27" s="38"/>
      <c r="K27" s="38"/>
      <c r="L27" s="39"/>
    </row>
    <row r="28" spans="1:12">
      <c r="A28" s="36">
        <v>16</v>
      </c>
      <c r="B28" s="37">
        <v>107000</v>
      </c>
      <c r="C28" s="38">
        <v>109000</v>
      </c>
      <c r="D28" s="38">
        <v>1130</v>
      </c>
      <c r="E28" s="38">
        <v>0</v>
      </c>
      <c r="F28" s="38">
        <v>0</v>
      </c>
      <c r="G28" s="38">
        <v>0</v>
      </c>
      <c r="H28" s="38">
        <v>0</v>
      </c>
      <c r="I28" s="38">
        <v>0</v>
      </c>
      <c r="J28" s="38">
        <v>0</v>
      </c>
      <c r="K28" s="38">
        <v>0</v>
      </c>
      <c r="L28" s="39">
        <v>3800</v>
      </c>
    </row>
    <row r="29" spans="1:12">
      <c r="A29" s="36">
        <v>17</v>
      </c>
      <c r="B29" s="37">
        <v>109000</v>
      </c>
      <c r="C29" s="38">
        <v>111000</v>
      </c>
      <c r="D29" s="38">
        <v>1240</v>
      </c>
      <c r="E29" s="38">
        <v>0</v>
      </c>
      <c r="F29" s="38">
        <v>0</v>
      </c>
      <c r="G29" s="38">
        <v>0</v>
      </c>
      <c r="H29" s="38">
        <v>0</v>
      </c>
      <c r="I29" s="38">
        <v>0</v>
      </c>
      <c r="J29" s="38">
        <v>0</v>
      </c>
      <c r="K29" s="38">
        <v>0</v>
      </c>
      <c r="L29" s="39">
        <v>3900</v>
      </c>
    </row>
    <row r="30" spans="1:12">
      <c r="A30" s="36">
        <v>18</v>
      </c>
      <c r="B30" s="37">
        <v>111000</v>
      </c>
      <c r="C30" s="38">
        <v>113000</v>
      </c>
      <c r="D30" s="38">
        <v>1340</v>
      </c>
      <c r="E30" s="38">
        <v>0</v>
      </c>
      <c r="F30" s="38">
        <v>0</v>
      </c>
      <c r="G30" s="38">
        <v>0</v>
      </c>
      <c r="H30" s="38">
        <v>0</v>
      </c>
      <c r="I30" s="38">
        <v>0</v>
      </c>
      <c r="J30" s="38">
        <v>0</v>
      </c>
      <c r="K30" s="38">
        <v>0</v>
      </c>
      <c r="L30" s="39">
        <v>4000</v>
      </c>
    </row>
    <row r="31" spans="1:12">
      <c r="A31" s="36">
        <v>19</v>
      </c>
      <c r="B31" s="37">
        <v>113000</v>
      </c>
      <c r="C31" s="38">
        <v>115000</v>
      </c>
      <c r="D31" s="38">
        <v>1440</v>
      </c>
      <c r="E31" s="38">
        <v>0</v>
      </c>
      <c r="F31" s="38">
        <v>0</v>
      </c>
      <c r="G31" s="38">
        <v>0</v>
      </c>
      <c r="H31" s="38">
        <v>0</v>
      </c>
      <c r="I31" s="38">
        <v>0</v>
      </c>
      <c r="J31" s="38">
        <v>0</v>
      </c>
      <c r="K31" s="38">
        <v>0</v>
      </c>
      <c r="L31" s="39">
        <v>4100</v>
      </c>
    </row>
    <row r="32" spans="1:12">
      <c r="A32" s="36">
        <v>20</v>
      </c>
      <c r="B32" s="37">
        <v>115000</v>
      </c>
      <c r="C32" s="38">
        <v>117000</v>
      </c>
      <c r="D32" s="38">
        <v>1540</v>
      </c>
      <c r="E32" s="38">
        <v>0</v>
      </c>
      <c r="F32" s="38">
        <v>0</v>
      </c>
      <c r="G32" s="38">
        <v>0</v>
      </c>
      <c r="H32" s="38">
        <v>0</v>
      </c>
      <c r="I32" s="38">
        <v>0</v>
      </c>
      <c r="J32" s="38">
        <v>0</v>
      </c>
      <c r="K32" s="38">
        <v>0</v>
      </c>
      <c r="L32" s="39">
        <v>4100</v>
      </c>
    </row>
    <row r="33" spans="1:12">
      <c r="A33" s="36"/>
      <c r="B33" s="37"/>
      <c r="C33" s="38"/>
      <c r="D33" s="38"/>
      <c r="E33" s="38"/>
      <c r="F33" s="38"/>
      <c r="G33" s="38"/>
      <c r="H33" s="38"/>
      <c r="I33" s="38"/>
      <c r="J33" s="38"/>
      <c r="K33" s="38"/>
      <c r="L33" s="39"/>
    </row>
    <row r="34" spans="1:12">
      <c r="A34" s="36">
        <v>21</v>
      </c>
      <c r="B34" s="37">
        <v>117000</v>
      </c>
      <c r="C34" s="38">
        <v>119000</v>
      </c>
      <c r="D34" s="38">
        <v>1640</v>
      </c>
      <c r="E34" s="38">
        <v>0</v>
      </c>
      <c r="F34" s="38">
        <v>0</v>
      </c>
      <c r="G34" s="38">
        <v>0</v>
      </c>
      <c r="H34" s="38">
        <v>0</v>
      </c>
      <c r="I34" s="38">
        <v>0</v>
      </c>
      <c r="J34" s="38">
        <v>0</v>
      </c>
      <c r="K34" s="38">
        <v>0</v>
      </c>
      <c r="L34" s="39">
        <v>4200</v>
      </c>
    </row>
    <row r="35" spans="1:12">
      <c r="A35" s="36">
        <v>22</v>
      </c>
      <c r="B35" s="37">
        <v>119000</v>
      </c>
      <c r="C35" s="38">
        <v>121000</v>
      </c>
      <c r="D35" s="38">
        <v>1750</v>
      </c>
      <c r="E35" s="38">
        <v>120</v>
      </c>
      <c r="F35" s="38">
        <v>0</v>
      </c>
      <c r="G35" s="38">
        <v>0</v>
      </c>
      <c r="H35" s="38">
        <v>0</v>
      </c>
      <c r="I35" s="38">
        <v>0</v>
      </c>
      <c r="J35" s="38">
        <v>0</v>
      </c>
      <c r="K35" s="38">
        <v>0</v>
      </c>
      <c r="L35" s="39">
        <v>4300</v>
      </c>
    </row>
    <row r="36" spans="1:12">
      <c r="A36" s="36">
        <v>23</v>
      </c>
      <c r="B36" s="37">
        <v>121000</v>
      </c>
      <c r="C36" s="38">
        <v>123000</v>
      </c>
      <c r="D36" s="38">
        <v>1850</v>
      </c>
      <c r="E36" s="38">
        <v>220</v>
      </c>
      <c r="F36" s="38">
        <v>0</v>
      </c>
      <c r="G36" s="38">
        <v>0</v>
      </c>
      <c r="H36" s="38">
        <v>0</v>
      </c>
      <c r="I36" s="38">
        <v>0</v>
      </c>
      <c r="J36" s="38">
        <v>0</v>
      </c>
      <c r="K36" s="38">
        <v>0</v>
      </c>
      <c r="L36" s="39">
        <v>4500</v>
      </c>
    </row>
    <row r="37" spans="1:12">
      <c r="A37" s="36">
        <v>24</v>
      </c>
      <c r="B37" s="37">
        <v>123000</v>
      </c>
      <c r="C37" s="38">
        <v>125000</v>
      </c>
      <c r="D37" s="38">
        <v>1950</v>
      </c>
      <c r="E37" s="38">
        <v>330</v>
      </c>
      <c r="F37" s="38">
        <v>0</v>
      </c>
      <c r="G37" s="38">
        <v>0</v>
      </c>
      <c r="H37" s="38">
        <v>0</v>
      </c>
      <c r="I37" s="38">
        <v>0</v>
      </c>
      <c r="J37" s="38">
        <v>0</v>
      </c>
      <c r="K37" s="38">
        <v>0</v>
      </c>
      <c r="L37" s="39">
        <v>4800</v>
      </c>
    </row>
    <row r="38" spans="1:12">
      <c r="A38" s="36">
        <v>25</v>
      </c>
      <c r="B38" s="37">
        <v>125000</v>
      </c>
      <c r="C38" s="38">
        <v>127000</v>
      </c>
      <c r="D38" s="38">
        <v>2050</v>
      </c>
      <c r="E38" s="38">
        <v>430</v>
      </c>
      <c r="F38" s="38">
        <v>0</v>
      </c>
      <c r="G38" s="38">
        <v>0</v>
      </c>
      <c r="H38" s="38">
        <v>0</v>
      </c>
      <c r="I38" s="38">
        <v>0</v>
      </c>
      <c r="J38" s="38">
        <v>0</v>
      </c>
      <c r="K38" s="38">
        <v>0</v>
      </c>
      <c r="L38" s="39">
        <v>5100</v>
      </c>
    </row>
    <row r="39" spans="1:12">
      <c r="A39" s="36"/>
      <c r="B39" s="37"/>
      <c r="C39" s="38"/>
      <c r="D39" s="38"/>
      <c r="E39" s="38"/>
      <c r="F39" s="38"/>
      <c r="G39" s="38"/>
      <c r="H39" s="38"/>
      <c r="I39" s="38"/>
      <c r="J39" s="38"/>
      <c r="K39" s="38"/>
      <c r="L39" s="39"/>
    </row>
    <row r="40" spans="1:12">
      <c r="A40" s="36">
        <v>26</v>
      </c>
      <c r="B40" s="37">
        <v>127000</v>
      </c>
      <c r="C40" s="38">
        <v>129000</v>
      </c>
      <c r="D40" s="38">
        <v>2150</v>
      </c>
      <c r="E40" s="38">
        <v>530</v>
      </c>
      <c r="F40" s="38">
        <v>0</v>
      </c>
      <c r="G40" s="38">
        <v>0</v>
      </c>
      <c r="H40" s="38">
        <v>0</v>
      </c>
      <c r="I40" s="38">
        <v>0</v>
      </c>
      <c r="J40" s="38">
        <v>0</v>
      </c>
      <c r="K40" s="38">
        <v>0</v>
      </c>
      <c r="L40" s="39">
        <v>5400</v>
      </c>
    </row>
    <row r="41" spans="1:12">
      <c r="A41" s="36">
        <v>27</v>
      </c>
      <c r="B41" s="37">
        <v>129000</v>
      </c>
      <c r="C41" s="38">
        <v>131000</v>
      </c>
      <c r="D41" s="38">
        <v>2260</v>
      </c>
      <c r="E41" s="38">
        <v>630</v>
      </c>
      <c r="F41" s="38">
        <v>0</v>
      </c>
      <c r="G41" s="38">
        <v>0</v>
      </c>
      <c r="H41" s="38">
        <v>0</v>
      </c>
      <c r="I41" s="38">
        <v>0</v>
      </c>
      <c r="J41" s="38">
        <v>0</v>
      </c>
      <c r="K41" s="38">
        <v>0</v>
      </c>
      <c r="L41" s="39">
        <v>5700</v>
      </c>
    </row>
    <row r="42" spans="1:12">
      <c r="A42" s="36">
        <v>28</v>
      </c>
      <c r="B42" s="37">
        <v>131000</v>
      </c>
      <c r="C42" s="38">
        <v>133000</v>
      </c>
      <c r="D42" s="38">
        <v>2360</v>
      </c>
      <c r="E42" s="38">
        <v>740</v>
      </c>
      <c r="F42" s="38">
        <v>0</v>
      </c>
      <c r="G42" s="38">
        <v>0</v>
      </c>
      <c r="H42" s="38">
        <v>0</v>
      </c>
      <c r="I42" s="38">
        <v>0</v>
      </c>
      <c r="J42" s="38">
        <v>0</v>
      </c>
      <c r="K42" s="38">
        <v>0</v>
      </c>
      <c r="L42" s="39">
        <v>6000</v>
      </c>
    </row>
    <row r="43" spans="1:12">
      <c r="A43" s="36">
        <v>29</v>
      </c>
      <c r="B43" s="37">
        <v>133000</v>
      </c>
      <c r="C43" s="38">
        <v>135000</v>
      </c>
      <c r="D43" s="38">
        <v>2460</v>
      </c>
      <c r="E43" s="38">
        <v>840</v>
      </c>
      <c r="F43" s="38">
        <v>0</v>
      </c>
      <c r="G43" s="38">
        <v>0</v>
      </c>
      <c r="H43" s="38">
        <v>0</v>
      </c>
      <c r="I43" s="38">
        <v>0</v>
      </c>
      <c r="J43" s="38">
        <v>0</v>
      </c>
      <c r="K43" s="38">
        <v>0</v>
      </c>
      <c r="L43" s="39">
        <v>6300</v>
      </c>
    </row>
    <row r="44" spans="1:12">
      <c r="A44" s="36">
        <v>30</v>
      </c>
      <c r="B44" s="37">
        <v>135000</v>
      </c>
      <c r="C44" s="38">
        <v>137000</v>
      </c>
      <c r="D44" s="38">
        <v>2550</v>
      </c>
      <c r="E44" s="38">
        <v>930</v>
      </c>
      <c r="F44" s="38">
        <v>0</v>
      </c>
      <c r="G44" s="38">
        <v>0</v>
      </c>
      <c r="H44" s="38">
        <v>0</v>
      </c>
      <c r="I44" s="38">
        <v>0</v>
      </c>
      <c r="J44" s="38">
        <v>0</v>
      </c>
      <c r="K44" s="38">
        <v>0</v>
      </c>
      <c r="L44" s="39">
        <v>6600</v>
      </c>
    </row>
    <row r="45" spans="1:12">
      <c r="A45" s="36"/>
      <c r="B45" s="37"/>
      <c r="C45" s="38"/>
      <c r="D45" s="38"/>
      <c r="E45" s="38"/>
      <c r="F45" s="38"/>
      <c r="G45" s="38"/>
      <c r="H45" s="38"/>
      <c r="I45" s="38"/>
      <c r="J45" s="38"/>
      <c r="K45" s="38"/>
      <c r="L45" s="39"/>
    </row>
    <row r="46" spans="1:12">
      <c r="A46" s="36">
        <v>31</v>
      </c>
      <c r="B46" s="37">
        <v>137000</v>
      </c>
      <c r="C46" s="38">
        <v>139000</v>
      </c>
      <c r="D46" s="38">
        <v>2610</v>
      </c>
      <c r="E46" s="38">
        <v>990</v>
      </c>
      <c r="F46" s="38">
        <v>0</v>
      </c>
      <c r="G46" s="38">
        <v>0</v>
      </c>
      <c r="H46" s="38">
        <v>0</v>
      </c>
      <c r="I46" s="38">
        <v>0</v>
      </c>
      <c r="J46" s="38">
        <v>0</v>
      </c>
      <c r="K46" s="38">
        <v>0</v>
      </c>
      <c r="L46" s="39">
        <v>6800</v>
      </c>
    </row>
    <row r="47" spans="1:12">
      <c r="A47" s="36">
        <v>32</v>
      </c>
      <c r="B47" s="37">
        <v>139000</v>
      </c>
      <c r="C47" s="38">
        <v>141000</v>
      </c>
      <c r="D47" s="38">
        <v>2680</v>
      </c>
      <c r="E47" s="38">
        <v>1050</v>
      </c>
      <c r="F47" s="38">
        <v>0</v>
      </c>
      <c r="G47" s="38">
        <v>0</v>
      </c>
      <c r="H47" s="38">
        <v>0</v>
      </c>
      <c r="I47" s="38">
        <v>0</v>
      </c>
      <c r="J47" s="38">
        <v>0</v>
      </c>
      <c r="K47" s="38">
        <v>0</v>
      </c>
      <c r="L47" s="39">
        <v>7100</v>
      </c>
    </row>
    <row r="48" spans="1:12">
      <c r="A48" s="36">
        <v>33</v>
      </c>
      <c r="B48" s="37">
        <v>141000</v>
      </c>
      <c r="C48" s="38">
        <v>143000</v>
      </c>
      <c r="D48" s="38">
        <v>2740</v>
      </c>
      <c r="E48" s="38">
        <v>1110</v>
      </c>
      <c r="F48" s="38">
        <v>0</v>
      </c>
      <c r="G48" s="38">
        <v>0</v>
      </c>
      <c r="H48" s="38">
        <v>0</v>
      </c>
      <c r="I48" s="38">
        <v>0</v>
      </c>
      <c r="J48" s="38">
        <v>0</v>
      </c>
      <c r="K48" s="38">
        <v>0</v>
      </c>
      <c r="L48" s="39">
        <v>7500</v>
      </c>
    </row>
    <row r="49" spans="1:12">
      <c r="A49" s="36">
        <v>34</v>
      </c>
      <c r="B49" s="37">
        <v>143000</v>
      </c>
      <c r="C49" s="38">
        <v>145000</v>
      </c>
      <c r="D49" s="38">
        <v>2800</v>
      </c>
      <c r="E49" s="38">
        <v>1170</v>
      </c>
      <c r="F49" s="38">
        <v>0</v>
      </c>
      <c r="G49" s="38">
        <v>0</v>
      </c>
      <c r="H49" s="38">
        <v>0</v>
      </c>
      <c r="I49" s="38">
        <v>0</v>
      </c>
      <c r="J49" s="38">
        <v>0</v>
      </c>
      <c r="K49" s="38">
        <v>0</v>
      </c>
      <c r="L49" s="39">
        <v>7800</v>
      </c>
    </row>
    <row r="50" spans="1:12">
      <c r="A50" s="36">
        <v>35</v>
      </c>
      <c r="B50" s="37">
        <v>145000</v>
      </c>
      <c r="C50" s="38">
        <v>147000</v>
      </c>
      <c r="D50" s="38">
        <v>2860</v>
      </c>
      <c r="E50" s="38">
        <v>1240</v>
      </c>
      <c r="F50" s="38">
        <v>0</v>
      </c>
      <c r="G50" s="38">
        <v>0</v>
      </c>
      <c r="H50" s="38">
        <v>0</v>
      </c>
      <c r="I50" s="38">
        <v>0</v>
      </c>
      <c r="J50" s="38">
        <v>0</v>
      </c>
      <c r="K50" s="38">
        <v>0</v>
      </c>
      <c r="L50" s="39">
        <v>8100</v>
      </c>
    </row>
    <row r="51" spans="1:12">
      <c r="A51" s="36"/>
      <c r="B51" s="37"/>
      <c r="C51" s="38"/>
      <c r="D51" s="38"/>
      <c r="E51" s="38"/>
      <c r="F51" s="38"/>
      <c r="G51" s="38"/>
      <c r="H51" s="38"/>
      <c r="I51" s="38"/>
      <c r="J51" s="38"/>
      <c r="K51" s="38"/>
      <c r="L51" s="39"/>
    </row>
    <row r="52" spans="1:12">
      <c r="A52" s="36">
        <v>36</v>
      </c>
      <c r="B52" s="37">
        <v>147000</v>
      </c>
      <c r="C52" s="38">
        <v>149000</v>
      </c>
      <c r="D52" s="38">
        <v>2920</v>
      </c>
      <c r="E52" s="38">
        <v>1300</v>
      </c>
      <c r="F52" s="38">
        <v>0</v>
      </c>
      <c r="G52" s="38">
        <v>0</v>
      </c>
      <c r="H52" s="38">
        <v>0</v>
      </c>
      <c r="I52" s="38">
        <v>0</v>
      </c>
      <c r="J52" s="38">
        <v>0</v>
      </c>
      <c r="K52" s="38">
        <v>0</v>
      </c>
      <c r="L52" s="39">
        <v>8400</v>
      </c>
    </row>
    <row r="53" spans="1:12">
      <c r="A53" s="36">
        <v>37</v>
      </c>
      <c r="B53" s="37">
        <v>149000</v>
      </c>
      <c r="C53" s="38">
        <v>151000</v>
      </c>
      <c r="D53" s="38">
        <v>2980</v>
      </c>
      <c r="E53" s="38">
        <v>1360</v>
      </c>
      <c r="F53" s="38">
        <v>0</v>
      </c>
      <c r="G53" s="38">
        <v>0</v>
      </c>
      <c r="H53" s="38">
        <v>0</v>
      </c>
      <c r="I53" s="38">
        <v>0</v>
      </c>
      <c r="J53" s="38">
        <v>0</v>
      </c>
      <c r="K53" s="38">
        <v>0</v>
      </c>
      <c r="L53" s="39">
        <v>8700</v>
      </c>
    </row>
    <row r="54" spans="1:12">
      <c r="A54" s="36">
        <v>38</v>
      </c>
      <c r="B54" s="37">
        <v>151000</v>
      </c>
      <c r="C54" s="38">
        <v>153000</v>
      </c>
      <c r="D54" s="38">
        <v>3050</v>
      </c>
      <c r="E54" s="38">
        <v>1430</v>
      </c>
      <c r="F54" s="38">
        <v>0</v>
      </c>
      <c r="G54" s="38">
        <v>0</v>
      </c>
      <c r="H54" s="38">
        <v>0</v>
      </c>
      <c r="I54" s="38">
        <v>0</v>
      </c>
      <c r="J54" s="38">
        <v>0</v>
      </c>
      <c r="K54" s="38">
        <v>0</v>
      </c>
      <c r="L54" s="39">
        <v>9000</v>
      </c>
    </row>
    <row r="55" spans="1:12">
      <c r="A55" s="36">
        <v>39</v>
      </c>
      <c r="B55" s="37">
        <v>153000</v>
      </c>
      <c r="C55" s="38">
        <v>155000</v>
      </c>
      <c r="D55" s="38">
        <v>3120</v>
      </c>
      <c r="E55" s="38">
        <v>1500</v>
      </c>
      <c r="F55" s="38">
        <v>0</v>
      </c>
      <c r="G55" s="38">
        <v>0</v>
      </c>
      <c r="H55" s="38">
        <v>0</v>
      </c>
      <c r="I55" s="38">
        <v>0</v>
      </c>
      <c r="J55" s="38">
        <v>0</v>
      </c>
      <c r="K55" s="38">
        <v>0</v>
      </c>
      <c r="L55" s="39">
        <v>9300</v>
      </c>
    </row>
    <row r="56" spans="1:12">
      <c r="A56" s="36">
        <v>40</v>
      </c>
      <c r="B56" s="37">
        <v>155000</v>
      </c>
      <c r="C56" s="38">
        <v>157000</v>
      </c>
      <c r="D56" s="38">
        <v>3200</v>
      </c>
      <c r="E56" s="38">
        <v>1570</v>
      </c>
      <c r="F56" s="38">
        <v>0</v>
      </c>
      <c r="G56" s="38">
        <v>0</v>
      </c>
      <c r="H56" s="38">
        <v>0</v>
      </c>
      <c r="I56" s="38">
        <v>0</v>
      </c>
      <c r="J56" s="38">
        <v>0</v>
      </c>
      <c r="K56" s="38">
        <v>0</v>
      </c>
      <c r="L56" s="39">
        <v>9600</v>
      </c>
    </row>
    <row r="57" spans="1:12">
      <c r="A57" s="36"/>
      <c r="B57" s="37"/>
      <c r="C57" s="38"/>
      <c r="D57" s="38"/>
      <c r="E57" s="38"/>
      <c r="F57" s="38"/>
      <c r="G57" s="38"/>
      <c r="H57" s="38"/>
      <c r="I57" s="38"/>
      <c r="J57" s="38"/>
      <c r="K57" s="38"/>
      <c r="L57" s="39"/>
    </row>
    <row r="58" spans="1:12">
      <c r="A58" s="36">
        <v>41</v>
      </c>
      <c r="B58" s="37">
        <v>157000</v>
      </c>
      <c r="C58" s="38">
        <v>159000</v>
      </c>
      <c r="D58" s="38">
        <v>3270</v>
      </c>
      <c r="E58" s="38">
        <v>1640</v>
      </c>
      <c r="F58" s="38">
        <v>0</v>
      </c>
      <c r="G58" s="38">
        <v>0</v>
      </c>
      <c r="H58" s="38">
        <v>0</v>
      </c>
      <c r="I58" s="38">
        <v>0</v>
      </c>
      <c r="J58" s="38">
        <v>0</v>
      </c>
      <c r="K58" s="38">
        <v>0</v>
      </c>
      <c r="L58" s="39">
        <v>9900</v>
      </c>
    </row>
    <row r="59" spans="1:12">
      <c r="A59" s="36">
        <v>42</v>
      </c>
      <c r="B59" s="37">
        <v>159000</v>
      </c>
      <c r="C59" s="38">
        <v>161000</v>
      </c>
      <c r="D59" s="38">
        <v>3340</v>
      </c>
      <c r="E59" s="38">
        <v>1720</v>
      </c>
      <c r="F59" s="38">
        <v>100</v>
      </c>
      <c r="G59" s="38">
        <v>0</v>
      </c>
      <c r="H59" s="38">
        <v>0</v>
      </c>
      <c r="I59" s="38">
        <v>0</v>
      </c>
      <c r="J59" s="38">
        <v>0</v>
      </c>
      <c r="K59" s="38">
        <v>0</v>
      </c>
      <c r="L59" s="39">
        <v>10200</v>
      </c>
    </row>
    <row r="60" spans="1:12">
      <c r="A60" s="36">
        <v>43</v>
      </c>
      <c r="B60" s="37">
        <v>161000</v>
      </c>
      <c r="C60" s="38">
        <v>163000</v>
      </c>
      <c r="D60" s="38">
        <v>3410</v>
      </c>
      <c r="E60" s="38">
        <v>1790</v>
      </c>
      <c r="F60" s="38">
        <v>170</v>
      </c>
      <c r="G60" s="38">
        <v>0</v>
      </c>
      <c r="H60" s="38">
        <v>0</v>
      </c>
      <c r="I60" s="38">
        <v>0</v>
      </c>
      <c r="J60" s="38">
        <v>0</v>
      </c>
      <c r="K60" s="38">
        <v>0</v>
      </c>
      <c r="L60" s="39">
        <v>10500</v>
      </c>
    </row>
    <row r="61" spans="1:12">
      <c r="A61" s="36">
        <v>44</v>
      </c>
      <c r="B61" s="37">
        <v>163000</v>
      </c>
      <c r="C61" s="38">
        <v>165000</v>
      </c>
      <c r="D61" s="38">
        <v>3480</v>
      </c>
      <c r="E61" s="38">
        <v>1860</v>
      </c>
      <c r="F61" s="38">
        <v>250</v>
      </c>
      <c r="G61" s="38">
        <v>0</v>
      </c>
      <c r="H61" s="38">
        <v>0</v>
      </c>
      <c r="I61" s="38">
        <v>0</v>
      </c>
      <c r="J61" s="38">
        <v>0</v>
      </c>
      <c r="K61" s="38">
        <v>0</v>
      </c>
      <c r="L61" s="39">
        <v>10800</v>
      </c>
    </row>
    <row r="62" spans="1:12">
      <c r="A62" s="36">
        <v>45</v>
      </c>
      <c r="B62" s="37">
        <v>165000</v>
      </c>
      <c r="C62" s="38">
        <v>167000</v>
      </c>
      <c r="D62" s="38">
        <v>3550</v>
      </c>
      <c r="E62" s="38">
        <v>1930</v>
      </c>
      <c r="F62" s="38">
        <v>320</v>
      </c>
      <c r="G62" s="38">
        <v>0</v>
      </c>
      <c r="H62" s="38">
        <v>0</v>
      </c>
      <c r="I62" s="38">
        <v>0</v>
      </c>
      <c r="J62" s="38">
        <v>0</v>
      </c>
      <c r="K62" s="38">
        <v>0</v>
      </c>
      <c r="L62" s="39">
        <v>11100</v>
      </c>
    </row>
    <row r="63" spans="1:12" ht="14.25" thickBot="1">
      <c r="A63" s="36"/>
      <c r="B63" s="40"/>
      <c r="C63" s="41"/>
      <c r="D63" s="41"/>
      <c r="E63" s="41"/>
      <c r="F63" s="41"/>
      <c r="G63" s="41"/>
      <c r="H63" s="41"/>
      <c r="I63" s="41"/>
      <c r="J63" s="41"/>
      <c r="K63" s="41"/>
      <c r="L63" s="42"/>
    </row>
    <row r="64" spans="1:12">
      <c r="A64" s="36">
        <v>46</v>
      </c>
      <c r="B64" s="37">
        <v>167000</v>
      </c>
      <c r="C64" s="38">
        <v>169000</v>
      </c>
      <c r="D64" s="38">
        <v>3620</v>
      </c>
      <c r="E64" s="38">
        <v>2000</v>
      </c>
      <c r="F64" s="38">
        <v>390</v>
      </c>
      <c r="G64" s="38">
        <v>0</v>
      </c>
      <c r="H64" s="38">
        <v>0</v>
      </c>
      <c r="I64" s="38">
        <v>0</v>
      </c>
      <c r="J64" s="38">
        <v>0</v>
      </c>
      <c r="K64" s="38">
        <v>0</v>
      </c>
      <c r="L64" s="39">
        <v>11400</v>
      </c>
    </row>
    <row r="65" spans="1:12">
      <c r="A65" s="36">
        <v>47</v>
      </c>
      <c r="B65" s="37">
        <v>169000</v>
      </c>
      <c r="C65" s="38">
        <v>171000</v>
      </c>
      <c r="D65" s="38">
        <v>3700</v>
      </c>
      <c r="E65" s="38">
        <v>2070</v>
      </c>
      <c r="F65" s="38">
        <v>460</v>
      </c>
      <c r="G65" s="38">
        <v>0</v>
      </c>
      <c r="H65" s="38">
        <v>0</v>
      </c>
      <c r="I65" s="38">
        <v>0</v>
      </c>
      <c r="J65" s="38">
        <v>0</v>
      </c>
      <c r="K65" s="38">
        <v>0</v>
      </c>
      <c r="L65" s="39">
        <v>11700</v>
      </c>
    </row>
    <row r="66" spans="1:12">
      <c r="A66" s="36">
        <v>48</v>
      </c>
      <c r="B66" s="37">
        <v>171000</v>
      </c>
      <c r="C66" s="38">
        <v>173000</v>
      </c>
      <c r="D66" s="38">
        <v>3770</v>
      </c>
      <c r="E66" s="38">
        <v>2140</v>
      </c>
      <c r="F66" s="38">
        <v>530</v>
      </c>
      <c r="G66" s="38">
        <v>0</v>
      </c>
      <c r="H66" s="38">
        <v>0</v>
      </c>
      <c r="I66" s="38">
        <v>0</v>
      </c>
      <c r="J66" s="38">
        <v>0</v>
      </c>
      <c r="K66" s="38">
        <v>0</v>
      </c>
      <c r="L66" s="39">
        <v>12000</v>
      </c>
    </row>
    <row r="67" spans="1:12">
      <c r="A67" s="36">
        <v>49</v>
      </c>
      <c r="B67" s="37">
        <v>173000</v>
      </c>
      <c r="C67" s="38">
        <v>175000</v>
      </c>
      <c r="D67" s="38">
        <v>3840</v>
      </c>
      <c r="E67" s="38">
        <v>2220</v>
      </c>
      <c r="F67" s="38">
        <v>600</v>
      </c>
      <c r="G67" s="38">
        <v>0</v>
      </c>
      <c r="H67" s="38">
        <v>0</v>
      </c>
      <c r="I67" s="38">
        <v>0</v>
      </c>
      <c r="J67" s="38">
        <v>0</v>
      </c>
      <c r="K67" s="38">
        <v>0</v>
      </c>
      <c r="L67" s="39">
        <v>12400</v>
      </c>
    </row>
    <row r="68" spans="1:12">
      <c r="A68" s="36">
        <v>50</v>
      </c>
      <c r="B68" s="37">
        <v>175000</v>
      </c>
      <c r="C68" s="38">
        <v>177000</v>
      </c>
      <c r="D68" s="38">
        <v>3910</v>
      </c>
      <c r="E68" s="38">
        <v>2290</v>
      </c>
      <c r="F68" s="38">
        <v>670</v>
      </c>
      <c r="G68" s="38">
        <v>0</v>
      </c>
      <c r="H68" s="38">
        <v>0</v>
      </c>
      <c r="I68" s="38">
        <v>0</v>
      </c>
      <c r="J68" s="38">
        <v>0</v>
      </c>
      <c r="K68" s="38">
        <v>0</v>
      </c>
      <c r="L68" s="39">
        <v>12700</v>
      </c>
    </row>
    <row r="69" spans="1:12">
      <c r="A69" s="36"/>
      <c r="B69" s="37"/>
      <c r="C69" s="38"/>
      <c r="D69" s="38"/>
      <c r="E69" s="38"/>
      <c r="F69" s="38"/>
      <c r="G69" s="38"/>
      <c r="H69" s="38"/>
      <c r="I69" s="38"/>
      <c r="J69" s="38"/>
      <c r="K69" s="38"/>
      <c r="L69" s="39"/>
    </row>
    <row r="70" spans="1:12">
      <c r="A70" s="36">
        <v>51</v>
      </c>
      <c r="B70" s="37">
        <v>177000</v>
      </c>
      <c r="C70" s="38">
        <v>179000</v>
      </c>
      <c r="D70" s="38">
        <v>3980</v>
      </c>
      <c r="E70" s="38">
        <v>2360</v>
      </c>
      <c r="F70" s="38">
        <v>750</v>
      </c>
      <c r="G70" s="38">
        <v>0</v>
      </c>
      <c r="H70" s="38">
        <v>0</v>
      </c>
      <c r="I70" s="38">
        <v>0</v>
      </c>
      <c r="J70" s="38">
        <v>0</v>
      </c>
      <c r="K70" s="38">
        <v>0</v>
      </c>
      <c r="L70" s="39">
        <v>13200</v>
      </c>
    </row>
    <row r="71" spans="1:12">
      <c r="A71" s="36">
        <v>52</v>
      </c>
      <c r="B71" s="37">
        <v>179000</v>
      </c>
      <c r="C71" s="38">
        <v>181000</v>
      </c>
      <c r="D71" s="38">
        <v>4050</v>
      </c>
      <c r="E71" s="38">
        <v>2430</v>
      </c>
      <c r="F71" s="38">
        <v>820</v>
      </c>
      <c r="G71" s="38">
        <v>0</v>
      </c>
      <c r="H71" s="38">
        <v>0</v>
      </c>
      <c r="I71" s="38">
        <v>0</v>
      </c>
      <c r="J71" s="38">
        <v>0</v>
      </c>
      <c r="K71" s="38">
        <v>0</v>
      </c>
      <c r="L71" s="39">
        <v>13900</v>
      </c>
    </row>
    <row r="72" spans="1:12">
      <c r="A72" s="36">
        <v>53</v>
      </c>
      <c r="B72" s="37">
        <v>181000</v>
      </c>
      <c r="C72" s="38">
        <v>183000</v>
      </c>
      <c r="D72" s="38">
        <v>4120</v>
      </c>
      <c r="E72" s="38">
        <v>2500</v>
      </c>
      <c r="F72" s="38">
        <v>890</v>
      </c>
      <c r="G72" s="38">
        <v>0</v>
      </c>
      <c r="H72" s="38">
        <v>0</v>
      </c>
      <c r="I72" s="38">
        <v>0</v>
      </c>
      <c r="J72" s="38">
        <v>0</v>
      </c>
      <c r="K72" s="38">
        <v>0</v>
      </c>
      <c r="L72" s="39">
        <v>14600</v>
      </c>
    </row>
    <row r="73" spans="1:12">
      <c r="A73" s="36">
        <v>54</v>
      </c>
      <c r="B73" s="37">
        <v>183000</v>
      </c>
      <c r="C73" s="38">
        <v>185000</v>
      </c>
      <c r="D73" s="38">
        <v>4200</v>
      </c>
      <c r="E73" s="38">
        <v>2570</v>
      </c>
      <c r="F73" s="38">
        <v>960</v>
      </c>
      <c r="G73" s="38">
        <v>0</v>
      </c>
      <c r="H73" s="38">
        <v>0</v>
      </c>
      <c r="I73" s="38">
        <v>0</v>
      </c>
      <c r="J73" s="38">
        <v>0</v>
      </c>
      <c r="K73" s="38">
        <v>0</v>
      </c>
      <c r="L73" s="39">
        <v>15300</v>
      </c>
    </row>
    <row r="74" spans="1:12">
      <c r="A74" s="36">
        <v>55</v>
      </c>
      <c r="B74" s="37">
        <v>185000</v>
      </c>
      <c r="C74" s="38">
        <v>187000</v>
      </c>
      <c r="D74" s="38">
        <v>4270</v>
      </c>
      <c r="E74" s="38">
        <v>2640</v>
      </c>
      <c r="F74" s="38">
        <v>1030</v>
      </c>
      <c r="G74" s="38">
        <v>0</v>
      </c>
      <c r="H74" s="38">
        <v>0</v>
      </c>
      <c r="I74" s="38">
        <v>0</v>
      </c>
      <c r="J74" s="38">
        <v>0</v>
      </c>
      <c r="K74" s="38">
        <v>0</v>
      </c>
      <c r="L74" s="39">
        <v>16000</v>
      </c>
    </row>
    <row r="75" spans="1:12">
      <c r="A75" s="36"/>
      <c r="B75" s="37"/>
      <c r="C75" s="38"/>
      <c r="D75" s="38"/>
      <c r="E75" s="38"/>
      <c r="F75" s="38"/>
      <c r="G75" s="38"/>
      <c r="H75" s="38"/>
      <c r="I75" s="38"/>
      <c r="J75" s="38"/>
      <c r="K75" s="38"/>
      <c r="L75" s="39"/>
    </row>
    <row r="76" spans="1:12">
      <c r="A76" s="36">
        <v>56</v>
      </c>
      <c r="B76" s="37">
        <v>187000</v>
      </c>
      <c r="C76" s="38">
        <v>189000</v>
      </c>
      <c r="D76" s="38">
        <v>4340</v>
      </c>
      <c r="E76" s="38">
        <v>2720</v>
      </c>
      <c r="F76" s="38">
        <v>1100</v>
      </c>
      <c r="G76" s="38">
        <v>0</v>
      </c>
      <c r="H76" s="38">
        <v>0</v>
      </c>
      <c r="I76" s="38">
        <v>0</v>
      </c>
      <c r="J76" s="38">
        <v>0</v>
      </c>
      <c r="K76" s="38">
        <v>0</v>
      </c>
      <c r="L76" s="39">
        <v>16700</v>
      </c>
    </row>
    <row r="77" spans="1:12">
      <c r="A77" s="36">
        <v>57</v>
      </c>
      <c r="B77" s="37">
        <v>189000</v>
      </c>
      <c r="C77" s="38">
        <v>191000</v>
      </c>
      <c r="D77" s="38">
        <v>4410</v>
      </c>
      <c r="E77" s="38">
        <v>2790</v>
      </c>
      <c r="F77" s="38">
        <v>1170</v>
      </c>
      <c r="G77" s="38">
        <v>0</v>
      </c>
      <c r="H77" s="38">
        <v>0</v>
      </c>
      <c r="I77" s="38">
        <v>0</v>
      </c>
      <c r="J77" s="38">
        <v>0</v>
      </c>
      <c r="K77" s="38">
        <v>0</v>
      </c>
      <c r="L77" s="39">
        <v>17500</v>
      </c>
    </row>
    <row r="78" spans="1:12">
      <c r="A78" s="36">
        <v>58</v>
      </c>
      <c r="B78" s="37">
        <v>191000</v>
      </c>
      <c r="C78" s="38">
        <v>193000</v>
      </c>
      <c r="D78" s="38">
        <v>4480</v>
      </c>
      <c r="E78" s="38">
        <v>2860</v>
      </c>
      <c r="F78" s="38">
        <v>1250</v>
      </c>
      <c r="G78" s="38">
        <v>0</v>
      </c>
      <c r="H78" s="38">
        <v>0</v>
      </c>
      <c r="I78" s="38">
        <v>0</v>
      </c>
      <c r="J78" s="38">
        <v>0</v>
      </c>
      <c r="K78" s="38">
        <v>0</v>
      </c>
      <c r="L78" s="39">
        <v>18100</v>
      </c>
    </row>
    <row r="79" spans="1:12">
      <c r="A79" s="36">
        <v>59</v>
      </c>
      <c r="B79" s="37">
        <v>193000</v>
      </c>
      <c r="C79" s="38">
        <v>195000</v>
      </c>
      <c r="D79" s="38">
        <v>4550</v>
      </c>
      <c r="E79" s="38">
        <v>2930</v>
      </c>
      <c r="F79" s="38">
        <v>1320</v>
      </c>
      <c r="G79" s="38">
        <v>0</v>
      </c>
      <c r="H79" s="38">
        <v>0</v>
      </c>
      <c r="I79" s="38">
        <v>0</v>
      </c>
      <c r="J79" s="38">
        <v>0</v>
      </c>
      <c r="K79" s="38">
        <v>0</v>
      </c>
      <c r="L79" s="39">
        <v>18800</v>
      </c>
    </row>
    <row r="80" spans="1:12">
      <c r="A80" s="36">
        <v>60</v>
      </c>
      <c r="B80" s="37">
        <v>195000</v>
      </c>
      <c r="C80" s="38">
        <v>197000</v>
      </c>
      <c r="D80" s="38">
        <v>4630</v>
      </c>
      <c r="E80" s="38">
        <v>3000</v>
      </c>
      <c r="F80" s="38">
        <v>1390</v>
      </c>
      <c r="G80" s="38">
        <v>0</v>
      </c>
      <c r="H80" s="38">
        <v>0</v>
      </c>
      <c r="I80" s="38">
        <v>0</v>
      </c>
      <c r="J80" s="38">
        <v>0</v>
      </c>
      <c r="K80" s="38">
        <v>0</v>
      </c>
      <c r="L80" s="39">
        <v>19500</v>
      </c>
    </row>
    <row r="81" spans="1:12">
      <c r="A81" s="36"/>
      <c r="B81" s="37"/>
      <c r="C81" s="38"/>
      <c r="D81" s="38"/>
      <c r="E81" s="38"/>
      <c r="F81" s="38"/>
      <c r="G81" s="38"/>
      <c r="H81" s="38"/>
      <c r="I81" s="38"/>
      <c r="J81" s="38"/>
      <c r="K81" s="38"/>
      <c r="L81" s="39"/>
    </row>
    <row r="82" spans="1:12">
      <c r="A82" s="36">
        <v>61</v>
      </c>
      <c r="B82" s="37">
        <v>197000</v>
      </c>
      <c r="C82" s="38">
        <v>199000</v>
      </c>
      <c r="D82" s="38">
        <v>4700</v>
      </c>
      <c r="E82" s="38">
        <v>3070</v>
      </c>
      <c r="F82" s="38">
        <v>1460</v>
      </c>
      <c r="G82" s="38">
        <v>0</v>
      </c>
      <c r="H82" s="38">
        <v>0</v>
      </c>
      <c r="I82" s="38">
        <v>0</v>
      </c>
      <c r="J82" s="38">
        <v>0</v>
      </c>
      <c r="K82" s="38">
        <v>0</v>
      </c>
      <c r="L82" s="39">
        <v>20200</v>
      </c>
    </row>
    <row r="83" spans="1:12">
      <c r="A83" s="36">
        <v>62</v>
      </c>
      <c r="B83" s="37">
        <v>199000</v>
      </c>
      <c r="C83" s="38">
        <v>201000</v>
      </c>
      <c r="D83" s="38">
        <v>4770</v>
      </c>
      <c r="E83" s="38">
        <v>3140</v>
      </c>
      <c r="F83" s="38">
        <v>1530</v>
      </c>
      <c r="G83" s="38">
        <v>0</v>
      </c>
      <c r="H83" s="38">
        <v>0</v>
      </c>
      <c r="I83" s="38">
        <v>0</v>
      </c>
      <c r="J83" s="38">
        <v>0</v>
      </c>
      <c r="K83" s="38">
        <v>0</v>
      </c>
      <c r="L83" s="39">
        <v>20900</v>
      </c>
    </row>
    <row r="84" spans="1:12">
      <c r="A84" s="36">
        <v>63</v>
      </c>
      <c r="B84" s="37">
        <v>201000</v>
      </c>
      <c r="C84" s="38">
        <v>203000</v>
      </c>
      <c r="D84" s="38">
        <v>4840</v>
      </c>
      <c r="E84" s="38">
        <v>3220</v>
      </c>
      <c r="F84" s="38">
        <v>1600</v>
      </c>
      <c r="G84" s="38">
        <v>0</v>
      </c>
      <c r="H84" s="38">
        <v>0</v>
      </c>
      <c r="I84" s="38">
        <v>0</v>
      </c>
      <c r="J84" s="38">
        <v>0</v>
      </c>
      <c r="K84" s="38">
        <v>0</v>
      </c>
      <c r="L84" s="39">
        <v>21500</v>
      </c>
    </row>
    <row r="85" spans="1:12">
      <c r="A85" s="36">
        <v>64</v>
      </c>
      <c r="B85" s="37">
        <v>203000</v>
      </c>
      <c r="C85" s="38">
        <v>205000</v>
      </c>
      <c r="D85" s="38">
        <v>4910</v>
      </c>
      <c r="E85" s="38">
        <v>3290</v>
      </c>
      <c r="F85" s="38">
        <v>1670</v>
      </c>
      <c r="G85" s="38">
        <v>0</v>
      </c>
      <c r="H85" s="38">
        <v>0</v>
      </c>
      <c r="I85" s="38">
        <v>0</v>
      </c>
      <c r="J85" s="38">
        <v>0</v>
      </c>
      <c r="K85" s="38">
        <v>0</v>
      </c>
      <c r="L85" s="39">
        <v>22200</v>
      </c>
    </row>
    <row r="86" spans="1:12">
      <c r="A86" s="36">
        <v>65</v>
      </c>
      <c r="B86" s="37">
        <v>205000</v>
      </c>
      <c r="C86" s="38">
        <v>207000</v>
      </c>
      <c r="D86" s="38">
        <v>4980</v>
      </c>
      <c r="E86" s="38">
        <v>3360</v>
      </c>
      <c r="F86" s="38">
        <v>1750</v>
      </c>
      <c r="G86" s="38">
        <v>130</v>
      </c>
      <c r="H86" s="38">
        <v>0</v>
      </c>
      <c r="I86" s="38">
        <v>0</v>
      </c>
      <c r="J86" s="38">
        <v>0</v>
      </c>
      <c r="K86" s="38">
        <v>0</v>
      </c>
      <c r="L86" s="39">
        <v>22700</v>
      </c>
    </row>
    <row r="87" spans="1:12">
      <c r="A87" s="36"/>
      <c r="B87" s="37"/>
      <c r="C87" s="38"/>
      <c r="D87" s="38"/>
      <c r="E87" s="38"/>
      <c r="F87" s="38"/>
      <c r="G87" s="38"/>
      <c r="H87" s="38"/>
      <c r="I87" s="38"/>
      <c r="J87" s="38"/>
      <c r="K87" s="38"/>
      <c r="L87" s="39"/>
    </row>
    <row r="88" spans="1:12">
      <c r="A88" s="36">
        <v>66</v>
      </c>
      <c r="B88" s="37">
        <v>207000</v>
      </c>
      <c r="C88" s="38">
        <v>209000</v>
      </c>
      <c r="D88" s="38">
        <v>5050</v>
      </c>
      <c r="E88" s="38">
        <v>3430</v>
      </c>
      <c r="F88" s="38">
        <v>1820</v>
      </c>
      <c r="G88" s="38">
        <v>200</v>
      </c>
      <c r="H88" s="38">
        <v>0</v>
      </c>
      <c r="I88" s="38">
        <v>0</v>
      </c>
      <c r="J88" s="38">
        <v>0</v>
      </c>
      <c r="K88" s="38">
        <v>0</v>
      </c>
      <c r="L88" s="39">
        <v>23300</v>
      </c>
    </row>
    <row r="89" spans="1:12">
      <c r="A89" s="36">
        <v>67</v>
      </c>
      <c r="B89" s="37">
        <v>209000</v>
      </c>
      <c r="C89" s="38">
        <v>211000</v>
      </c>
      <c r="D89" s="38">
        <v>5130</v>
      </c>
      <c r="E89" s="38">
        <v>3500</v>
      </c>
      <c r="F89" s="38">
        <v>1890</v>
      </c>
      <c r="G89" s="38">
        <v>280</v>
      </c>
      <c r="H89" s="38">
        <v>0</v>
      </c>
      <c r="I89" s="38">
        <v>0</v>
      </c>
      <c r="J89" s="38">
        <v>0</v>
      </c>
      <c r="K89" s="38">
        <v>0</v>
      </c>
      <c r="L89" s="39">
        <v>23900</v>
      </c>
    </row>
    <row r="90" spans="1:12">
      <c r="A90" s="36">
        <v>68</v>
      </c>
      <c r="B90" s="37">
        <v>211000</v>
      </c>
      <c r="C90" s="38">
        <v>213000</v>
      </c>
      <c r="D90" s="38">
        <v>5200</v>
      </c>
      <c r="E90" s="38">
        <v>3570</v>
      </c>
      <c r="F90" s="38">
        <v>1960</v>
      </c>
      <c r="G90" s="38">
        <v>350</v>
      </c>
      <c r="H90" s="38">
        <v>0</v>
      </c>
      <c r="I90" s="38">
        <v>0</v>
      </c>
      <c r="J90" s="38">
        <v>0</v>
      </c>
      <c r="K90" s="38">
        <v>0</v>
      </c>
      <c r="L90" s="39">
        <v>24400</v>
      </c>
    </row>
    <row r="91" spans="1:12">
      <c r="A91" s="36">
        <v>69</v>
      </c>
      <c r="B91" s="37">
        <v>213000</v>
      </c>
      <c r="C91" s="38">
        <v>215000</v>
      </c>
      <c r="D91" s="38">
        <v>5270</v>
      </c>
      <c r="E91" s="38">
        <v>3640</v>
      </c>
      <c r="F91" s="38">
        <v>2030</v>
      </c>
      <c r="G91" s="38">
        <v>420</v>
      </c>
      <c r="H91" s="38">
        <v>0</v>
      </c>
      <c r="I91" s="38">
        <v>0</v>
      </c>
      <c r="J91" s="38">
        <v>0</v>
      </c>
      <c r="K91" s="38">
        <v>0</v>
      </c>
      <c r="L91" s="39">
        <v>25000</v>
      </c>
    </row>
    <row r="92" spans="1:12">
      <c r="A92" s="36">
        <v>70</v>
      </c>
      <c r="B92" s="37">
        <v>215000</v>
      </c>
      <c r="C92" s="38">
        <v>217000</v>
      </c>
      <c r="D92" s="38">
        <v>5340</v>
      </c>
      <c r="E92" s="38">
        <v>3720</v>
      </c>
      <c r="F92" s="38">
        <v>2100</v>
      </c>
      <c r="G92" s="38">
        <v>490</v>
      </c>
      <c r="H92" s="38">
        <v>0</v>
      </c>
      <c r="I92" s="38">
        <v>0</v>
      </c>
      <c r="J92" s="38">
        <v>0</v>
      </c>
      <c r="K92" s="38">
        <v>0</v>
      </c>
      <c r="L92" s="39">
        <v>25500</v>
      </c>
    </row>
    <row r="93" spans="1:12">
      <c r="A93" s="36"/>
      <c r="B93" s="37"/>
      <c r="C93" s="38"/>
      <c r="D93" s="38"/>
      <c r="E93" s="38"/>
      <c r="F93" s="38"/>
      <c r="G93" s="38"/>
      <c r="H93" s="38"/>
      <c r="I93" s="38"/>
      <c r="J93" s="38"/>
      <c r="K93" s="38"/>
      <c r="L93" s="39"/>
    </row>
    <row r="94" spans="1:12">
      <c r="A94" s="36">
        <v>71</v>
      </c>
      <c r="B94" s="37">
        <v>217000</v>
      </c>
      <c r="C94" s="38">
        <v>219000</v>
      </c>
      <c r="D94" s="38">
        <v>5410</v>
      </c>
      <c r="E94" s="38">
        <v>3790</v>
      </c>
      <c r="F94" s="38">
        <v>2170</v>
      </c>
      <c r="G94" s="38">
        <v>560</v>
      </c>
      <c r="H94" s="38">
        <v>0</v>
      </c>
      <c r="I94" s="38">
        <v>0</v>
      </c>
      <c r="J94" s="38">
        <v>0</v>
      </c>
      <c r="K94" s="38">
        <v>0</v>
      </c>
      <c r="L94" s="39">
        <v>26100</v>
      </c>
    </row>
    <row r="95" spans="1:12">
      <c r="A95" s="36">
        <v>72</v>
      </c>
      <c r="B95" s="37">
        <v>219000</v>
      </c>
      <c r="C95" s="38">
        <v>221000</v>
      </c>
      <c r="D95" s="38">
        <v>5480</v>
      </c>
      <c r="E95" s="38">
        <v>3860</v>
      </c>
      <c r="F95" s="38">
        <v>2250</v>
      </c>
      <c r="G95" s="38">
        <v>630</v>
      </c>
      <c r="H95" s="38">
        <v>0</v>
      </c>
      <c r="I95" s="38">
        <v>0</v>
      </c>
      <c r="J95" s="38">
        <v>0</v>
      </c>
      <c r="K95" s="38">
        <v>0</v>
      </c>
      <c r="L95" s="39">
        <v>26800</v>
      </c>
    </row>
    <row r="96" spans="1:12">
      <c r="A96" s="36">
        <v>73</v>
      </c>
      <c r="B96" s="37">
        <v>221000</v>
      </c>
      <c r="C96" s="38">
        <v>224000</v>
      </c>
      <c r="D96" s="38">
        <v>5560</v>
      </c>
      <c r="E96" s="38">
        <v>3950</v>
      </c>
      <c r="F96" s="38">
        <v>2340</v>
      </c>
      <c r="G96" s="38">
        <v>710</v>
      </c>
      <c r="H96" s="38">
        <v>0</v>
      </c>
      <c r="I96" s="38">
        <v>0</v>
      </c>
      <c r="J96" s="38">
        <v>0</v>
      </c>
      <c r="K96" s="38">
        <v>0</v>
      </c>
      <c r="L96" s="39">
        <v>27400</v>
      </c>
    </row>
    <row r="97" spans="1:12">
      <c r="A97" s="36">
        <v>74</v>
      </c>
      <c r="B97" s="37">
        <v>224000</v>
      </c>
      <c r="C97" s="38">
        <v>227000</v>
      </c>
      <c r="D97" s="38">
        <v>5680</v>
      </c>
      <c r="E97" s="38">
        <v>4060</v>
      </c>
      <c r="F97" s="38">
        <v>2440</v>
      </c>
      <c r="G97" s="38">
        <v>830</v>
      </c>
      <c r="H97" s="38">
        <v>0</v>
      </c>
      <c r="I97" s="38">
        <v>0</v>
      </c>
      <c r="J97" s="38">
        <v>0</v>
      </c>
      <c r="K97" s="38">
        <v>0</v>
      </c>
      <c r="L97" s="39">
        <v>28400</v>
      </c>
    </row>
    <row r="98" spans="1:12">
      <c r="A98" s="36">
        <v>75</v>
      </c>
      <c r="B98" s="37">
        <v>227000</v>
      </c>
      <c r="C98" s="38">
        <v>230000</v>
      </c>
      <c r="D98" s="38">
        <v>5780</v>
      </c>
      <c r="E98" s="38">
        <v>4170</v>
      </c>
      <c r="F98" s="38">
        <v>2550</v>
      </c>
      <c r="G98" s="38">
        <v>930</v>
      </c>
      <c r="H98" s="38">
        <v>0</v>
      </c>
      <c r="I98" s="38">
        <v>0</v>
      </c>
      <c r="J98" s="38">
        <v>0</v>
      </c>
      <c r="K98" s="38">
        <v>0</v>
      </c>
      <c r="L98" s="39">
        <v>29300</v>
      </c>
    </row>
    <row r="99" spans="1:12">
      <c r="A99" s="36"/>
      <c r="B99" s="37"/>
      <c r="C99" s="38"/>
      <c r="D99" s="38"/>
      <c r="E99" s="38"/>
      <c r="F99" s="38"/>
      <c r="G99" s="38"/>
      <c r="H99" s="38"/>
      <c r="I99" s="38"/>
      <c r="J99" s="38"/>
      <c r="K99" s="38"/>
      <c r="L99" s="39"/>
    </row>
    <row r="100" spans="1:12">
      <c r="A100" s="36">
        <v>76</v>
      </c>
      <c r="B100" s="37">
        <v>230000</v>
      </c>
      <c r="C100" s="38">
        <v>233000</v>
      </c>
      <c r="D100" s="38">
        <v>5890</v>
      </c>
      <c r="E100" s="38">
        <v>4280</v>
      </c>
      <c r="F100" s="38">
        <v>2650</v>
      </c>
      <c r="G100" s="38">
        <v>1040</v>
      </c>
      <c r="H100" s="38">
        <v>0</v>
      </c>
      <c r="I100" s="38">
        <v>0</v>
      </c>
      <c r="J100" s="38">
        <v>0</v>
      </c>
      <c r="K100" s="38">
        <v>0</v>
      </c>
      <c r="L100" s="39">
        <v>30300</v>
      </c>
    </row>
    <row r="101" spans="1:12">
      <c r="A101" s="36">
        <v>77</v>
      </c>
      <c r="B101" s="37">
        <v>233000</v>
      </c>
      <c r="C101" s="38">
        <v>236000</v>
      </c>
      <c r="D101" s="38">
        <v>5990</v>
      </c>
      <c r="E101" s="38">
        <v>4380</v>
      </c>
      <c r="F101" s="38">
        <v>2770</v>
      </c>
      <c r="G101" s="38">
        <v>1140</v>
      </c>
      <c r="H101" s="38">
        <v>0</v>
      </c>
      <c r="I101" s="38">
        <v>0</v>
      </c>
      <c r="J101" s="38">
        <v>0</v>
      </c>
      <c r="K101" s="38">
        <v>0</v>
      </c>
      <c r="L101" s="39">
        <v>31300</v>
      </c>
    </row>
    <row r="102" spans="1:12">
      <c r="A102" s="36">
        <v>78</v>
      </c>
      <c r="B102" s="37">
        <v>236000</v>
      </c>
      <c r="C102" s="38">
        <v>239000</v>
      </c>
      <c r="D102" s="38">
        <v>6110</v>
      </c>
      <c r="E102" s="38">
        <v>4490</v>
      </c>
      <c r="F102" s="38">
        <v>2870</v>
      </c>
      <c r="G102" s="38">
        <v>1260</v>
      </c>
      <c r="H102" s="38">
        <v>0</v>
      </c>
      <c r="I102" s="38">
        <v>0</v>
      </c>
      <c r="J102" s="38">
        <v>0</v>
      </c>
      <c r="K102" s="38">
        <v>0</v>
      </c>
      <c r="L102" s="39">
        <v>32400</v>
      </c>
    </row>
    <row r="103" spans="1:12">
      <c r="A103" s="36">
        <v>79</v>
      </c>
      <c r="B103" s="37">
        <v>239000</v>
      </c>
      <c r="C103" s="38">
        <v>242000</v>
      </c>
      <c r="D103" s="38">
        <v>6210</v>
      </c>
      <c r="E103" s="38">
        <v>4590</v>
      </c>
      <c r="F103" s="38">
        <v>2980</v>
      </c>
      <c r="G103" s="38">
        <v>1360</v>
      </c>
      <c r="H103" s="38">
        <v>0</v>
      </c>
      <c r="I103" s="38">
        <v>0</v>
      </c>
      <c r="J103" s="38">
        <v>0</v>
      </c>
      <c r="K103" s="38">
        <v>0</v>
      </c>
      <c r="L103" s="39">
        <v>33400</v>
      </c>
    </row>
    <row r="104" spans="1:12">
      <c r="A104" s="36">
        <v>80</v>
      </c>
      <c r="B104" s="37">
        <v>242000</v>
      </c>
      <c r="C104" s="38">
        <v>245000</v>
      </c>
      <c r="D104" s="38">
        <v>6320</v>
      </c>
      <c r="E104" s="38">
        <v>4710</v>
      </c>
      <c r="F104" s="38">
        <v>3080</v>
      </c>
      <c r="G104" s="38">
        <v>1470</v>
      </c>
      <c r="H104" s="38">
        <v>0</v>
      </c>
      <c r="I104" s="38">
        <v>0</v>
      </c>
      <c r="J104" s="38">
        <v>0</v>
      </c>
      <c r="K104" s="38">
        <v>0</v>
      </c>
      <c r="L104" s="39">
        <v>34400</v>
      </c>
    </row>
    <row r="105" spans="1:12">
      <c r="A105" s="36"/>
      <c r="B105" s="37"/>
      <c r="C105" s="38"/>
      <c r="D105" s="38"/>
      <c r="E105" s="38"/>
      <c r="F105" s="38"/>
      <c r="G105" s="38"/>
      <c r="H105" s="38"/>
      <c r="I105" s="38"/>
      <c r="J105" s="38"/>
      <c r="K105" s="38"/>
      <c r="L105" s="39"/>
    </row>
    <row r="106" spans="1:12">
      <c r="A106" s="36">
        <v>81</v>
      </c>
      <c r="B106" s="37">
        <v>245000</v>
      </c>
      <c r="C106" s="38">
        <v>248000</v>
      </c>
      <c r="D106" s="38">
        <v>6420</v>
      </c>
      <c r="E106" s="38">
        <v>4810</v>
      </c>
      <c r="F106" s="38">
        <v>3200</v>
      </c>
      <c r="G106" s="38">
        <v>1570</v>
      </c>
      <c r="H106" s="38">
        <v>0</v>
      </c>
      <c r="I106" s="38">
        <v>0</v>
      </c>
      <c r="J106" s="38">
        <v>0</v>
      </c>
      <c r="K106" s="38">
        <v>0</v>
      </c>
      <c r="L106" s="39">
        <v>35400</v>
      </c>
    </row>
    <row r="107" spans="1:12">
      <c r="A107" s="36">
        <v>82</v>
      </c>
      <c r="B107" s="37">
        <v>248000</v>
      </c>
      <c r="C107" s="38">
        <v>251000</v>
      </c>
      <c r="D107" s="38">
        <v>6530</v>
      </c>
      <c r="E107" s="38">
        <v>4920</v>
      </c>
      <c r="F107" s="38">
        <v>3300</v>
      </c>
      <c r="G107" s="38">
        <v>1680</v>
      </c>
      <c r="H107" s="38">
        <v>0</v>
      </c>
      <c r="I107" s="38">
        <v>0</v>
      </c>
      <c r="J107" s="38">
        <v>0</v>
      </c>
      <c r="K107" s="38">
        <v>0</v>
      </c>
      <c r="L107" s="39">
        <v>36400</v>
      </c>
    </row>
    <row r="108" spans="1:12">
      <c r="A108" s="36">
        <v>83</v>
      </c>
      <c r="B108" s="37">
        <v>251000</v>
      </c>
      <c r="C108" s="38">
        <v>254000</v>
      </c>
      <c r="D108" s="38">
        <v>6640</v>
      </c>
      <c r="E108" s="38">
        <v>5020</v>
      </c>
      <c r="F108" s="38">
        <v>3410</v>
      </c>
      <c r="G108" s="38">
        <v>1790</v>
      </c>
      <c r="H108" s="38">
        <v>170</v>
      </c>
      <c r="I108" s="38">
        <v>0</v>
      </c>
      <c r="J108" s="38">
        <v>0</v>
      </c>
      <c r="K108" s="38">
        <v>0</v>
      </c>
      <c r="L108" s="39">
        <v>37500</v>
      </c>
    </row>
    <row r="109" spans="1:12">
      <c r="A109" s="36">
        <v>84</v>
      </c>
      <c r="B109" s="37">
        <v>254000</v>
      </c>
      <c r="C109" s="38">
        <v>257000</v>
      </c>
      <c r="D109" s="38">
        <v>6750</v>
      </c>
      <c r="E109" s="38">
        <v>5140</v>
      </c>
      <c r="F109" s="38">
        <v>3510</v>
      </c>
      <c r="G109" s="38">
        <v>1900</v>
      </c>
      <c r="H109" s="38">
        <v>290</v>
      </c>
      <c r="I109" s="38">
        <v>0</v>
      </c>
      <c r="J109" s="38">
        <v>0</v>
      </c>
      <c r="K109" s="38">
        <v>0</v>
      </c>
      <c r="L109" s="39">
        <v>38500</v>
      </c>
    </row>
    <row r="110" spans="1:12">
      <c r="A110" s="36">
        <v>85</v>
      </c>
      <c r="B110" s="37">
        <v>257000</v>
      </c>
      <c r="C110" s="38">
        <v>260000</v>
      </c>
      <c r="D110" s="38">
        <v>6850</v>
      </c>
      <c r="E110" s="38">
        <v>5240</v>
      </c>
      <c r="F110" s="38">
        <v>3620</v>
      </c>
      <c r="G110" s="38">
        <v>2000</v>
      </c>
      <c r="H110" s="38">
        <v>390</v>
      </c>
      <c r="I110" s="38">
        <v>0</v>
      </c>
      <c r="J110" s="38">
        <v>0</v>
      </c>
      <c r="K110" s="38">
        <v>0</v>
      </c>
      <c r="L110" s="39">
        <v>39400</v>
      </c>
    </row>
    <row r="111" spans="1:12">
      <c r="A111" s="36"/>
      <c r="B111" s="37"/>
      <c r="C111" s="38"/>
      <c r="D111" s="38"/>
      <c r="E111" s="38"/>
      <c r="F111" s="38"/>
      <c r="G111" s="38"/>
      <c r="H111" s="38"/>
      <c r="I111" s="38"/>
      <c r="J111" s="38"/>
      <c r="K111" s="38"/>
      <c r="L111" s="39"/>
    </row>
    <row r="112" spans="1:12">
      <c r="A112" s="36">
        <v>86</v>
      </c>
      <c r="B112" s="37">
        <v>260000</v>
      </c>
      <c r="C112" s="38">
        <v>263000</v>
      </c>
      <c r="D112" s="38">
        <v>6960</v>
      </c>
      <c r="E112" s="38">
        <v>5350</v>
      </c>
      <c r="F112" s="38">
        <v>3730</v>
      </c>
      <c r="G112" s="38">
        <v>2110</v>
      </c>
      <c r="H112" s="38">
        <v>500</v>
      </c>
      <c r="I112" s="38">
        <v>0</v>
      </c>
      <c r="J112" s="38">
        <v>0</v>
      </c>
      <c r="K112" s="38">
        <v>0</v>
      </c>
      <c r="L112" s="39">
        <v>40400</v>
      </c>
    </row>
    <row r="113" spans="1:12">
      <c r="A113" s="36">
        <v>87</v>
      </c>
      <c r="B113" s="37">
        <v>263000</v>
      </c>
      <c r="C113" s="38">
        <v>266000</v>
      </c>
      <c r="D113" s="38">
        <v>7070</v>
      </c>
      <c r="E113" s="38">
        <v>5450</v>
      </c>
      <c r="F113" s="38">
        <v>3840</v>
      </c>
      <c r="G113" s="38">
        <v>2220</v>
      </c>
      <c r="H113" s="38">
        <v>600</v>
      </c>
      <c r="I113" s="38">
        <v>0</v>
      </c>
      <c r="J113" s="38">
        <v>0</v>
      </c>
      <c r="K113" s="38">
        <v>0</v>
      </c>
      <c r="L113" s="39">
        <v>41500</v>
      </c>
    </row>
    <row r="114" spans="1:12">
      <c r="A114" s="36">
        <v>88</v>
      </c>
      <c r="B114" s="37">
        <v>266000</v>
      </c>
      <c r="C114" s="38">
        <v>269000</v>
      </c>
      <c r="D114" s="38">
        <v>7180</v>
      </c>
      <c r="E114" s="38">
        <v>5560</v>
      </c>
      <c r="F114" s="38">
        <v>3940</v>
      </c>
      <c r="G114" s="38">
        <v>2330</v>
      </c>
      <c r="H114" s="38">
        <v>710</v>
      </c>
      <c r="I114" s="38">
        <v>0</v>
      </c>
      <c r="J114" s="38">
        <v>0</v>
      </c>
      <c r="K114" s="38">
        <v>0</v>
      </c>
      <c r="L114" s="39">
        <v>42500</v>
      </c>
    </row>
    <row r="115" spans="1:12">
      <c r="A115" s="36">
        <v>89</v>
      </c>
      <c r="B115" s="37">
        <v>269000</v>
      </c>
      <c r="C115" s="38">
        <v>272000</v>
      </c>
      <c r="D115" s="38">
        <v>7280</v>
      </c>
      <c r="E115" s="38">
        <v>5670</v>
      </c>
      <c r="F115" s="38">
        <v>4050</v>
      </c>
      <c r="G115" s="38">
        <v>2430</v>
      </c>
      <c r="H115" s="38">
        <v>820</v>
      </c>
      <c r="I115" s="38">
        <v>0</v>
      </c>
      <c r="J115" s="38">
        <v>0</v>
      </c>
      <c r="K115" s="38">
        <v>0</v>
      </c>
      <c r="L115" s="39">
        <v>43500</v>
      </c>
    </row>
    <row r="116" spans="1:12">
      <c r="A116" s="36">
        <v>90</v>
      </c>
      <c r="B116" s="37">
        <v>272000</v>
      </c>
      <c r="C116" s="38">
        <v>275000</v>
      </c>
      <c r="D116" s="38">
        <v>7390</v>
      </c>
      <c r="E116" s="38">
        <v>5780</v>
      </c>
      <c r="F116" s="38">
        <v>4160</v>
      </c>
      <c r="G116" s="38">
        <v>2540</v>
      </c>
      <c r="H116" s="38">
        <v>930</v>
      </c>
      <c r="I116" s="38">
        <v>0</v>
      </c>
      <c r="J116" s="38">
        <v>0</v>
      </c>
      <c r="K116" s="38">
        <v>0</v>
      </c>
      <c r="L116" s="39">
        <v>44500</v>
      </c>
    </row>
    <row r="117" spans="1:12">
      <c r="A117" s="36"/>
      <c r="B117" s="37"/>
      <c r="C117" s="38"/>
      <c r="D117" s="38"/>
      <c r="E117" s="38"/>
      <c r="F117" s="38"/>
      <c r="G117" s="38"/>
      <c r="H117" s="38"/>
      <c r="I117" s="38"/>
      <c r="J117" s="38"/>
      <c r="K117" s="38"/>
      <c r="L117" s="39"/>
    </row>
    <row r="118" spans="1:12">
      <c r="A118" s="36">
        <v>91</v>
      </c>
      <c r="B118" s="37">
        <v>275000</v>
      </c>
      <c r="C118" s="38">
        <v>278000</v>
      </c>
      <c r="D118" s="38">
        <v>7490</v>
      </c>
      <c r="E118" s="38">
        <v>5880</v>
      </c>
      <c r="F118" s="38">
        <v>4270</v>
      </c>
      <c r="G118" s="38">
        <v>2640</v>
      </c>
      <c r="H118" s="38">
        <v>1030</v>
      </c>
      <c r="I118" s="38">
        <v>0</v>
      </c>
      <c r="J118" s="38">
        <v>0</v>
      </c>
      <c r="K118" s="38">
        <v>0</v>
      </c>
      <c r="L118" s="39">
        <v>45500</v>
      </c>
    </row>
    <row r="119" spans="1:12">
      <c r="A119" s="36">
        <v>92</v>
      </c>
      <c r="B119" s="37">
        <v>278000</v>
      </c>
      <c r="C119" s="38">
        <v>281000</v>
      </c>
      <c r="D119" s="38">
        <v>7610</v>
      </c>
      <c r="E119" s="38">
        <v>5990</v>
      </c>
      <c r="F119" s="38">
        <v>4370</v>
      </c>
      <c r="G119" s="38">
        <v>2760</v>
      </c>
      <c r="H119" s="38">
        <v>1140</v>
      </c>
      <c r="I119" s="38">
        <v>0</v>
      </c>
      <c r="J119" s="38">
        <v>0</v>
      </c>
      <c r="K119" s="38">
        <v>0</v>
      </c>
      <c r="L119" s="39">
        <v>46600</v>
      </c>
    </row>
    <row r="120" spans="1:12">
      <c r="A120" s="36">
        <v>93</v>
      </c>
      <c r="B120" s="37">
        <v>281000</v>
      </c>
      <c r="C120" s="38">
        <v>284000</v>
      </c>
      <c r="D120" s="38">
        <v>7710</v>
      </c>
      <c r="E120" s="38">
        <v>6100</v>
      </c>
      <c r="F120" s="38">
        <v>4480</v>
      </c>
      <c r="G120" s="38">
        <v>2860</v>
      </c>
      <c r="H120" s="38">
        <v>1250</v>
      </c>
      <c r="I120" s="38">
        <v>0</v>
      </c>
      <c r="J120" s="38">
        <v>0</v>
      </c>
      <c r="K120" s="38">
        <v>0</v>
      </c>
      <c r="L120" s="39">
        <v>47600</v>
      </c>
    </row>
    <row r="121" spans="1:12">
      <c r="A121" s="36">
        <v>94</v>
      </c>
      <c r="B121" s="37">
        <v>284000</v>
      </c>
      <c r="C121" s="38">
        <v>287000</v>
      </c>
      <c r="D121" s="38">
        <v>7820</v>
      </c>
      <c r="E121" s="38">
        <v>6210</v>
      </c>
      <c r="F121" s="38">
        <v>4580</v>
      </c>
      <c r="G121" s="38">
        <v>2970</v>
      </c>
      <c r="H121" s="38">
        <v>1360</v>
      </c>
      <c r="I121" s="38">
        <v>0</v>
      </c>
      <c r="J121" s="38">
        <v>0</v>
      </c>
      <c r="K121" s="38">
        <v>0</v>
      </c>
      <c r="L121" s="39">
        <v>48600</v>
      </c>
    </row>
    <row r="122" spans="1:12">
      <c r="A122" s="36">
        <v>95</v>
      </c>
      <c r="B122" s="37">
        <v>287000</v>
      </c>
      <c r="C122" s="38">
        <v>290000</v>
      </c>
      <c r="D122" s="38">
        <v>7920</v>
      </c>
      <c r="E122" s="38">
        <v>6310</v>
      </c>
      <c r="F122" s="38">
        <v>4700</v>
      </c>
      <c r="G122" s="38">
        <v>3070</v>
      </c>
      <c r="H122" s="38">
        <v>1460</v>
      </c>
      <c r="I122" s="38">
        <v>0</v>
      </c>
      <c r="J122" s="38">
        <v>0</v>
      </c>
      <c r="K122" s="38">
        <v>0</v>
      </c>
      <c r="L122" s="39">
        <v>49500</v>
      </c>
    </row>
    <row r="123" spans="1:12" ht="14.25" thickBot="1">
      <c r="A123" s="36"/>
      <c r="B123" s="40"/>
      <c r="C123" s="41"/>
      <c r="D123" s="41"/>
      <c r="E123" s="41"/>
      <c r="F123" s="41"/>
      <c r="G123" s="41"/>
      <c r="H123" s="41"/>
      <c r="I123" s="41"/>
      <c r="J123" s="41"/>
      <c r="K123" s="41"/>
      <c r="L123" s="42"/>
    </row>
    <row r="124" spans="1:12">
      <c r="A124" s="36">
        <v>96</v>
      </c>
      <c r="B124" s="37">
        <v>290000</v>
      </c>
      <c r="C124" s="38">
        <v>293000</v>
      </c>
      <c r="D124" s="38">
        <v>8040</v>
      </c>
      <c r="E124" s="38">
        <v>6420</v>
      </c>
      <c r="F124" s="38">
        <v>4800</v>
      </c>
      <c r="G124" s="38">
        <v>3190</v>
      </c>
      <c r="H124" s="38">
        <v>1570</v>
      </c>
      <c r="I124" s="38">
        <v>0</v>
      </c>
      <c r="J124" s="38">
        <v>0</v>
      </c>
      <c r="K124" s="38">
        <v>0</v>
      </c>
      <c r="L124" s="39">
        <v>50500</v>
      </c>
    </row>
    <row r="125" spans="1:12">
      <c r="A125" s="36">
        <v>97</v>
      </c>
      <c r="B125" s="37">
        <v>293000</v>
      </c>
      <c r="C125" s="38">
        <v>296000</v>
      </c>
      <c r="D125" s="38">
        <v>8140</v>
      </c>
      <c r="E125" s="38">
        <v>6520</v>
      </c>
      <c r="F125" s="38">
        <v>4910</v>
      </c>
      <c r="G125" s="38">
        <v>3290</v>
      </c>
      <c r="H125" s="38">
        <v>1670</v>
      </c>
      <c r="I125" s="38">
        <v>0</v>
      </c>
      <c r="J125" s="38">
        <v>0</v>
      </c>
      <c r="K125" s="38">
        <v>0</v>
      </c>
      <c r="L125" s="39">
        <v>51600</v>
      </c>
    </row>
    <row r="126" spans="1:12">
      <c r="A126" s="36">
        <v>98</v>
      </c>
      <c r="B126" s="37">
        <v>296000</v>
      </c>
      <c r="C126" s="38">
        <v>299000</v>
      </c>
      <c r="D126" s="38">
        <v>8250</v>
      </c>
      <c r="E126" s="38">
        <v>6640</v>
      </c>
      <c r="F126" s="38">
        <v>5010</v>
      </c>
      <c r="G126" s="38">
        <v>3400</v>
      </c>
      <c r="H126" s="38">
        <v>1790</v>
      </c>
      <c r="I126" s="38">
        <v>160</v>
      </c>
      <c r="J126" s="38">
        <v>0</v>
      </c>
      <c r="K126" s="38">
        <v>0</v>
      </c>
      <c r="L126" s="39">
        <v>52300</v>
      </c>
    </row>
    <row r="127" spans="1:12">
      <c r="A127" s="36">
        <v>99</v>
      </c>
      <c r="B127" s="37">
        <v>299000</v>
      </c>
      <c r="C127" s="38">
        <v>302000</v>
      </c>
      <c r="D127" s="38">
        <v>8420</v>
      </c>
      <c r="E127" s="38">
        <v>6740</v>
      </c>
      <c r="F127" s="38">
        <v>5130</v>
      </c>
      <c r="G127" s="38">
        <v>3510</v>
      </c>
      <c r="H127" s="38">
        <v>1890</v>
      </c>
      <c r="I127" s="38">
        <v>280</v>
      </c>
      <c r="J127" s="38">
        <v>0</v>
      </c>
      <c r="K127" s="38">
        <v>0</v>
      </c>
      <c r="L127" s="39">
        <v>52900</v>
      </c>
    </row>
    <row r="128" spans="1:12">
      <c r="A128" s="36">
        <v>100</v>
      </c>
      <c r="B128" s="37">
        <v>302000</v>
      </c>
      <c r="C128" s="38">
        <v>305000</v>
      </c>
      <c r="D128" s="38">
        <v>8670</v>
      </c>
      <c r="E128" s="38">
        <v>6860</v>
      </c>
      <c r="F128" s="38">
        <v>5250</v>
      </c>
      <c r="G128" s="38">
        <v>3630</v>
      </c>
      <c r="H128" s="38">
        <v>2010</v>
      </c>
      <c r="I128" s="38">
        <v>400</v>
      </c>
      <c r="J128" s="38">
        <v>0</v>
      </c>
      <c r="K128" s="38">
        <v>0</v>
      </c>
      <c r="L128" s="39">
        <v>53500</v>
      </c>
    </row>
    <row r="129" spans="1:12">
      <c r="A129" s="36"/>
      <c r="B129" s="37"/>
      <c r="C129" s="38"/>
      <c r="D129" s="38"/>
      <c r="E129" s="38"/>
      <c r="F129" s="38"/>
      <c r="G129" s="38"/>
      <c r="H129" s="38"/>
      <c r="I129" s="38"/>
      <c r="J129" s="38"/>
      <c r="K129" s="38"/>
      <c r="L129" s="39"/>
    </row>
    <row r="130" spans="1:12">
      <c r="A130" s="36">
        <v>101</v>
      </c>
      <c r="B130" s="37">
        <v>305000</v>
      </c>
      <c r="C130" s="38">
        <v>308000</v>
      </c>
      <c r="D130" s="38">
        <v>8910</v>
      </c>
      <c r="E130" s="38">
        <v>6980</v>
      </c>
      <c r="F130" s="38">
        <v>5370</v>
      </c>
      <c r="G130" s="38">
        <v>3760</v>
      </c>
      <c r="H130" s="38">
        <v>2130</v>
      </c>
      <c r="I130" s="38">
        <v>520</v>
      </c>
      <c r="J130" s="38">
        <v>0</v>
      </c>
      <c r="K130" s="38">
        <v>0</v>
      </c>
      <c r="L130" s="39">
        <v>54200</v>
      </c>
    </row>
    <row r="131" spans="1:12">
      <c r="A131" s="36">
        <v>102</v>
      </c>
      <c r="B131" s="37">
        <v>308000</v>
      </c>
      <c r="C131" s="38">
        <v>311000</v>
      </c>
      <c r="D131" s="38">
        <v>9160</v>
      </c>
      <c r="E131" s="38">
        <v>7110</v>
      </c>
      <c r="F131" s="38">
        <v>5490</v>
      </c>
      <c r="G131" s="38">
        <v>3880</v>
      </c>
      <c r="H131" s="38">
        <v>2260</v>
      </c>
      <c r="I131" s="38">
        <v>640</v>
      </c>
      <c r="J131" s="38">
        <v>0</v>
      </c>
      <c r="K131" s="38">
        <v>0</v>
      </c>
      <c r="L131" s="39">
        <v>54800</v>
      </c>
    </row>
    <row r="132" spans="1:12">
      <c r="A132" s="36">
        <v>103</v>
      </c>
      <c r="B132" s="37">
        <v>311000</v>
      </c>
      <c r="C132" s="38">
        <v>314000</v>
      </c>
      <c r="D132" s="38">
        <v>9400</v>
      </c>
      <c r="E132" s="38">
        <v>7230</v>
      </c>
      <c r="F132" s="38">
        <v>5620</v>
      </c>
      <c r="G132" s="38">
        <v>4000</v>
      </c>
      <c r="H132" s="38">
        <v>2380</v>
      </c>
      <c r="I132" s="38">
        <v>770</v>
      </c>
      <c r="J132" s="38">
        <v>0</v>
      </c>
      <c r="K132" s="38">
        <v>0</v>
      </c>
      <c r="L132" s="39">
        <v>55400</v>
      </c>
    </row>
    <row r="133" spans="1:12">
      <c r="A133" s="36">
        <v>104</v>
      </c>
      <c r="B133" s="37">
        <v>314000</v>
      </c>
      <c r="C133" s="38">
        <v>317000</v>
      </c>
      <c r="D133" s="38">
        <v>9650</v>
      </c>
      <c r="E133" s="38">
        <v>7350</v>
      </c>
      <c r="F133" s="38">
        <v>5740</v>
      </c>
      <c r="G133" s="38">
        <v>4120</v>
      </c>
      <c r="H133" s="38">
        <v>2500</v>
      </c>
      <c r="I133" s="38">
        <v>890</v>
      </c>
      <c r="J133" s="38">
        <v>0</v>
      </c>
      <c r="K133" s="38">
        <v>0</v>
      </c>
      <c r="L133" s="39">
        <v>56100</v>
      </c>
    </row>
    <row r="134" spans="1:12">
      <c r="A134" s="36">
        <v>105</v>
      </c>
      <c r="B134" s="37">
        <v>317000</v>
      </c>
      <c r="C134" s="38">
        <v>320000</v>
      </c>
      <c r="D134" s="38">
        <v>9890</v>
      </c>
      <c r="E134" s="38">
        <v>7470</v>
      </c>
      <c r="F134" s="38">
        <v>5860</v>
      </c>
      <c r="G134" s="38">
        <v>4250</v>
      </c>
      <c r="H134" s="38">
        <v>2620</v>
      </c>
      <c r="I134" s="38">
        <v>1010</v>
      </c>
      <c r="J134" s="38">
        <v>0</v>
      </c>
      <c r="K134" s="38">
        <v>0</v>
      </c>
      <c r="L134" s="39">
        <v>56800</v>
      </c>
    </row>
    <row r="135" spans="1:12">
      <c r="A135" s="36"/>
      <c r="B135" s="37"/>
      <c r="C135" s="38"/>
      <c r="D135" s="38"/>
      <c r="E135" s="38"/>
      <c r="F135" s="38"/>
      <c r="G135" s="38"/>
      <c r="H135" s="38"/>
      <c r="I135" s="38"/>
      <c r="J135" s="38"/>
      <c r="K135" s="38"/>
      <c r="L135" s="39"/>
    </row>
    <row r="136" spans="1:12">
      <c r="A136" s="36">
        <v>106</v>
      </c>
      <c r="B136" s="37">
        <v>320000</v>
      </c>
      <c r="C136" s="38">
        <v>323000</v>
      </c>
      <c r="D136" s="38">
        <v>10140</v>
      </c>
      <c r="E136" s="38">
        <v>7600</v>
      </c>
      <c r="F136" s="38">
        <v>5980</v>
      </c>
      <c r="G136" s="38">
        <v>4370</v>
      </c>
      <c r="H136" s="38">
        <v>2750</v>
      </c>
      <c r="I136" s="38">
        <v>1130</v>
      </c>
      <c r="J136" s="38">
        <v>0</v>
      </c>
      <c r="K136" s="38">
        <v>0</v>
      </c>
      <c r="L136" s="39">
        <v>57700</v>
      </c>
    </row>
    <row r="137" spans="1:12">
      <c r="A137" s="36">
        <v>107</v>
      </c>
      <c r="B137" s="37">
        <v>323000</v>
      </c>
      <c r="C137" s="38">
        <v>326000</v>
      </c>
      <c r="D137" s="38">
        <v>10380</v>
      </c>
      <c r="E137" s="38">
        <v>7720</v>
      </c>
      <c r="F137" s="38">
        <v>6110</v>
      </c>
      <c r="G137" s="38">
        <v>4490</v>
      </c>
      <c r="H137" s="38">
        <v>2870</v>
      </c>
      <c r="I137" s="38">
        <v>1260</v>
      </c>
      <c r="J137" s="38">
        <v>0</v>
      </c>
      <c r="K137" s="38">
        <v>0</v>
      </c>
      <c r="L137" s="39">
        <v>58500</v>
      </c>
    </row>
    <row r="138" spans="1:12">
      <c r="A138" s="36">
        <v>108</v>
      </c>
      <c r="B138" s="37">
        <v>326000</v>
      </c>
      <c r="C138" s="38">
        <v>329000</v>
      </c>
      <c r="D138" s="38">
        <v>10630</v>
      </c>
      <c r="E138" s="38">
        <v>7840</v>
      </c>
      <c r="F138" s="38">
        <v>6230</v>
      </c>
      <c r="G138" s="38">
        <v>4610</v>
      </c>
      <c r="H138" s="38">
        <v>2990</v>
      </c>
      <c r="I138" s="38">
        <v>1380</v>
      </c>
      <c r="J138" s="38">
        <v>0</v>
      </c>
      <c r="K138" s="38">
        <v>0</v>
      </c>
      <c r="L138" s="39">
        <v>59300</v>
      </c>
    </row>
    <row r="139" spans="1:12">
      <c r="A139" s="36">
        <v>109</v>
      </c>
      <c r="B139" s="37">
        <v>329000</v>
      </c>
      <c r="C139" s="38">
        <v>332000</v>
      </c>
      <c r="D139" s="38">
        <v>10870</v>
      </c>
      <c r="E139" s="38">
        <v>7960</v>
      </c>
      <c r="F139" s="38">
        <v>6350</v>
      </c>
      <c r="G139" s="38">
        <v>4740</v>
      </c>
      <c r="H139" s="38">
        <v>3110</v>
      </c>
      <c r="I139" s="38">
        <v>1500</v>
      </c>
      <c r="J139" s="38">
        <v>0</v>
      </c>
      <c r="K139" s="38">
        <v>0</v>
      </c>
      <c r="L139" s="39">
        <v>60200</v>
      </c>
    </row>
    <row r="140" spans="1:12">
      <c r="A140" s="36">
        <v>110</v>
      </c>
      <c r="B140" s="37">
        <v>332000</v>
      </c>
      <c r="C140" s="38">
        <v>335000</v>
      </c>
      <c r="D140" s="38">
        <v>11120</v>
      </c>
      <c r="E140" s="38">
        <v>8090</v>
      </c>
      <c r="F140" s="38">
        <v>6470</v>
      </c>
      <c r="G140" s="38">
        <v>4860</v>
      </c>
      <c r="H140" s="38">
        <v>3240</v>
      </c>
      <c r="I140" s="38">
        <v>1620</v>
      </c>
      <c r="J140" s="38">
        <v>0</v>
      </c>
      <c r="K140" s="38">
        <v>0</v>
      </c>
      <c r="L140" s="39">
        <v>61100</v>
      </c>
    </row>
    <row r="141" spans="1:12">
      <c r="A141" s="36"/>
      <c r="B141" s="37"/>
      <c r="C141" s="38"/>
      <c r="D141" s="38"/>
      <c r="E141" s="38"/>
      <c r="F141" s="38"/>
      <c r="G141" s="38"/>
      <c r="H141" s="38"/>
      <c r="I141" s="38"/>
      <c r="J141" s="38"/>
      <c r="K141" s="38"/>
      <c r="L141" s="39"/>
    </row>
    <row r="142" spans="1:12">
      <c r="A142" s="36">
        <v>111</v>
      </c>
      <c r="B142" s="37">
        <v>335000</v>
      </c>
      <c r="C142" s="38">
        <v>338000</v>
      </c>
      <c r="D142" s="38">
        <v>11360</v>
      </c>
      <c r="E142" s="38">
        <v>8210</v>
      </c>
      <c r="F142" s="38">
        <v>6600</v>
      </c>
      <c r="G142" s="38">
        <v>4980</v>
      </c>
      <c r="H142" s="38">
        <v>3360</v>
      </c>
      <c r="I142" s="38">
        <v>1750</v>
      </c>
      <c r="J142" s="38">
        <v>130</v>
      </c>
      <c r="K142" s="38">
        <v>0</v>
      </c>
      <c r="L142" s="39">
        <v>62000</v>
      </c>
    </row>
    <row r="143" spans="1:12">
      <c r="A143" s="36">
        <v>112</v>
      </c>
      <c r="B143" s="37">
        <v>338000</v>
      </c>
      <c r="C143" s="38">
        <v>341000</v>
      </c>
      <c r="D143" s="38">
        <v>11610</v>
      </c>
      <c r="E143" s="38">
        <v>8370</v>
      </c>
      <c r="F143" s="38">
        <v>6720</v>
      </c>
      <c r="G143" s="38">
        <v>5110</v>
      </c>
      <c r="H143" s="38">
        <v>3480</v>
      </c>
      <c r="I143" s="38">
        <v>1870</v>
      </c>
      <c r="J143" s="38">
        <v>260</v>
      </c>
      <c r="K143" s="38">
        <v>0</v>
      </c>
      <c r="L143" s="39">
        <v>63000</v>
      </c>
    </row>
    <row r="144" spans="1:12">
      <c r="A144" s="36">
        <v>113</v>
      </c>
      <c r="B144" s="37">
        <v>341000</v>
      </c>
      <c r="C144" s="38">
        <v>344000</v>
      </c>
      <c r="D144" s="38">
        <v>11850</v>
      </c>
      <c r="E144" s="38">
        <v>8620</v>
      </c>
      <c r="F144" s="38">
        <v>6840</v>
      </c>
      <c r="G144" s="38">
        <v>5230</v>
      </c>
      <c r="H144" s="38">
        <v>3600</v>
      </c>
      <c r="I144" s="38">
        <v>1990</v>
      </c>
      <c r="J144" s="38">
        <v>380</v>
      </c>
      <c r="K144" s="38">
        <v>0</v>
      </c>
      <c r="L144" s="39">
        <v>64000</v>
      </c>
    </row>
    <row r="145" spans="1:12">
      <c r="A145" s="36">
        <v>114</v>
      </c>
      <c r="B145" s="37">
        <v>344000</v>
      </c>
      <c r="C145" s="38">
        <v>347000</v>
      </c>
      <c r="D145" s="38">
        <v>12100</v>
      </c>
      <c r="E145" s="38">
        <v>8860</v>
      </c>
      <c r="F145" s="38">
        <v>6960</v>
      </c>
      <c r="G145" s="38">
        <v>5350</v>
      </c>
      <c r="H145" s="38">
        <v>3730</v>
      </c>
      <c r="I145" s="38">
        <v>2110</v>
      </c>
      <c r="J145" s="38">
        <v>500</v>
      </c>
      <c r="K145" s="38">
        <v>0</v>
      </c>
      <c r="L145" s="39">
        <v>65000</v>
      </c>
    </row>
    <row r="146" spans="1:12">
      <c r="A146" s="36">
        <v>115</v>
      </c>
      <c r="B146" s="37">
        <v>347000</v>
      </c>
      <c r="C146" s="38">
        <v>350000</v>
      </c>
      <c r="D146" s="38">
        <v>12340</v>
      </c>
      <c r="E146" s="38">
        <v>9110</v>
      </c>
      <c r="F146" s="38">
        <v>7090</v>
      </c>
      <c r="G146" s="38">
        <v>5470</v>
      </c>
      <c r="H146" s="38">
        <v>3850</v>
      </c>
      <c r="I146" s="38">
        <v>2240</v>
      </c>
      <c r="J146" s="38">
        <v>620</v>
      </c>
      <c r="K146" s="38">
        <v>0</v>
      </c>
      <c r="L146" s="39">
        <v>66200</v>
      </c>
    </row>
    <row r="147" spans="1:12">
      <c r="A147" s="36"/>
      <c r="B147" s="37"/>
      <c r="C147" s="38"/>
      <c r="D147" s="38"/>
      <c r="E147" s="38"/>
      <c r="F147" s="38"/>
      <c r="G147" s="38"/>
      <c r="H147" s="38"/>
      <c r="I147" s="38"/>
      <c r="J147" s="38"/>
      <c r="K147" s="38"/>
      <c r="L147" s="39"/>
    </row>
    <row r="148" spans="1:12">
      <c r="A148" s="36">
        <v>116</v>
      </c>
      <c r="B148" s="37">
        <v>350000</v>
      </c>
      <c r="C148" s="38">
        <v>353000</v>
      </c>
      <c r="D148" s="38">
        <v>12590</v>
      </c>
      <c r="E148" s="38">
        <v>9350</v>
      </c>
      <c r="F148" s="38">
        <v>7210</v>
      </c>
      <c r="G148" s="38">
        <v>5600</v>
      </c>
      <c r="H148" s="38">
        <v>3970</v>
      </c>
      <c r="I148" s="38">
        <v>2360</v>
      </c>
      <c r="J148" s="38">
        <v>750</v>
      </c>
      <c r="K148" s="38">
        <v>0</v>
      </c>
      <c r="L148" s="39">
        <v>67200</v>
      </c>
    </row>
    <row r="149" spans="1:12">
      <c r="A149" s="36">
        <v>117</v>
      </c>
      <c r="B149" s="37">
        <v>353000</v>
      </c>
      <c r="C149" s="38">
        <v>356000</v>
      </c>
      <c r="D149" s="38">
        <v>12830</v>
      </c>
      <c r="E149" s="38">
        <v>9600</v>
      </c>
      <c r="F149" s="38">
        <v>7330</v>
      </c>
      <c r="G149" s="38">
        <v>5720</v>
      </c>
      <c r="H149" s="38">
        <v>4090</v>
      </c>
      <c r="I149" s="38">
        <v>2480</v>
      </c>
      <c r="J149" s="38">
        <v>870</v>
      </c>
      <c r="K149" s="38">
        <v>0</v>
      </c>
      <c r="L149" s="39">
        <v>68200</v>
      </c>
    </row>
    <row r="150" spans="1:12">
      <c r="A150" s="36">
        <v>118</v>
      </c>
      <c r="B150" s="37">
        <v>356000</v>
      </c>
      <c r="C150" s="38">
        <v>359000</v>
      </c>
      <c r="D150" s="38">
        <v>13080</v>
      </c>
      <c r="E150" s="38">
        <v>9840</v>
      </c>
      <c r="F150" s="38">
        <v>7450</v>
      </c>
      <c r="G150" s="38">
        <v>5840</v>
      </c>
      <c r="H150" s="38">
        <v>4220</v>
      </c>
      <c r="I150" s="38">
        <v>2600</v>
      </c>
      <c r="J150" s="38">
        <v>990</v>
      </c>
      <c r="K150" s="38">
        <v>0</v>
      </c>
      <c r="L150" s="39">
        <v>69200</v>
      </c>
    </row>
    <row r="151" spans="1:12">
      <c r="A151" s="36">
        <v>119</v>
      </c>
      <c r="B151" s="37">
        <v>359000</v>
      </c>
      <c r="C151" s="38">
        <v>362000</v>
      </c>
      <c r="D151" s="38">
        <v>13320</v>
      </c>
      <c r="E151" s="38">
        <v>10090</v>
      </c>
      <c r="F151" s="38">
        <v>7580</v>
      </c>
      <c r="G151" s="38">
        <v>5960</v>
      </c>
      <c r="H151" s="38">
        <v>4340</v>
      </c>
      <c r="I151" s="38">
        <v>2730</v>
      </c>
      <c r="J151" s="38">
        <v>1110</v>
      </c>
      <c r="K151" s="38">
        <v>0</v>
      </c>
      <c r="L151" s="39">
        <v>70200</v>
      </c>
    </row>
    <row r="152" spans="1:12">
      <c r="A152" s="36">
        <v>120</v>
      </c>
      <c r="B152" s="37">
        <v>362000</v>
      </c>
      <c r="C152" s="38">
        <v>365000</v>
      </c>
      <c r="D152" s="38">
        <v>13570</v>
      </c>
      <c r="E152" s="38">
        <v>10330</v>
      </c>
      <c r="F152" s="38">
        <v>7700</v>
      </c>
      <c r="G152" s="38">
        <v>6090</v>
      </c>
      <c r="H152" s="38">
        <v>4460</v>
      </c>
      <c r="I152" s="38">
        <v>2850</v>
      </c>
      <c r="J152" s="38">
        <v>1240</v>
      </c>
      <c r="K152" s="38">
        <v>0</v>
      </c>
      <c r="L152" s="39">
        <v>71300</v>
      </c>
    </row>
    <row r="153" spans="1:12">
      <c r="A153" s="36"/>
      <c r="B153" s="37"/>
      <c r="C153" s="38"/>
      <c r="D153" s="38"/>
      <c r="E153" s="38"/>
      <c r="F153" s="38"/>
      <c r="G153" s="38"/>
      <c r="H153" s="38"/>
      <c r="I153" s="38"/>
      <c r="J153" s="38"/>
      <c r="K153" s="38"/>
      <c r="L153" s="39"/>
    </row>
    <row r="154" spans="1:12">
      <c r="A154" s="36">
        <v>121</v>
      </c>
      <c r="B154" s="37">
        <v>365000</v>
      </c>
      <c r="C154" s="38">
        <v>368000</v>
      </c>
      <c r="D154" s="38">
        <v>13810</v>
      </c>
      <c r="E154" s="38">
        <v>10580</v>
      </c>
      <c r="F154" s="38">
        <v>7820</v>
      </c>
      <c r="G154" s="38">
        <v>6210</v>
      </c>
      <c r="H154" s="38">
        <v>4580</v>
      </c>
      <c r="I154" s="38">
        <v>2970</v>
      </c>
      <c r="J154" s="38">
        <v>1360</v>
      </c>
      <c r="K154" s="38">
        <v>0</v>
      </c>
      <c r="L154" s="39">
        <v>72300</v>
      </c>
    </row>
    <row r="155" spans="1:12">
      <c r="A155" s="36">
        <v>122</v>
      </c>
      <c r="B155" s="37">
        <v>368000</v>
      </c>
      <c r="C155" s="38">
        <v>371000</v>
      </c>
      <c r="D155" s="38">
        <v>14060</v>
      </c>
      <c r="E155" s="38">
        <v>10820</v>
      </c>
      <c r="F155" s="38">
        <v>7940</v>
      </c>
      <c r="G155" s="38">
        <v>6330</v>
      </c>
      <c r="H155" s="38">
        <v>4710</v>
      </c>
      <c r="I155" s="38">
        <v>3090</v>
      </c>
      <c r="J155" s="38">
        <v>1480</v>
      </c>
      <c r="K155" s="38">
        <v>0</v>
      </c>
      <c r="L155" s="39">
        <v>73200</v>
      </c>
    </row>
    <row r="156" spans="1:12">
      <c r="A156" s="36">
        <v>123</v>
      </c>
      <c r="B156" s="37">
        <v>371000</v>
      </c>
      <c r="C156" s="38">
        <v>374000</v>
      </c>
      <c r="D156" s="38">
        <v>14300</v>
      </c>
      <c r="E156" s="38">
        <v>11070</v>
      </c>
      <c r="F156" s="38">
        <v>8070</v>
      </c>
      <c r="G156" s="38">
        <v>6450</v>
      </c>
      <c r="H156" s="38">
        <v>4830</v>
      </c>
      <c r="I156" s="38">
        <v>3220</v>
      </c>
      <c r="J156" s="38">
        <v>1600</v>
      </c>
      <c r="K156" s="38">
        <v>0</v>
      </c>
      <c r="L156" s="39">
        <v>74200</v>
      </c>
    </row>
    <row r="157" spans="1:12">
      <c r="A157" s="36">
        <v>124</v>
      </c>
      <c r="B157" s="37">
        <v>374000</v>
      </c>
      <c r="C157" s="38">
        <v>377000</v>
      </c>
      <c r="D157" s="38">
        <v>14550</v>
      </c>
      <c r="E157" s="38">
        <v>11310</v>
      </c>
      <c r="F157" s="38">
        <v>8190</v>
      </c>
      <c r="G157" s="38">
        <v>6580</v>
      </c>
      <c r="H157" s="38">
        <v>4950</v>
      </c>
      <c r="I157" s="38">
        <v>3340</v>
      </c>
      <c r="J157" s="38">
        <v>1730</v>
      </c>
      <c r="K157" s="38">
        <v>100</v>
      </c>
      <c r="L157" s="39">
        <v>75100</v>
      </c>
    </row>
    <row r="158" spans="1:12">
      <c r="A158" s="36">
        <v>125</v>
      </c>
      <c r="B158" s="37">
        <v>377000</v>
      </c>
      <c r="C158" s="38">
        <v>380000</v>
      </c>
      <c r="D158" s="38">
        <v>14790</v>
      </c>
      <c r="E158" s="38">
        <v>11560</v>
      </c>
      <c r="F158" s="38">
        <v>8320</v>
      </c>
      <c r="G158" s="38">
        <v>6700</v>
      </c>
      <c r="H158" s="38">
        <v>5070</v>
      </c>
      <c r="I158" s="38">
        <v>3460</v>
      </c>
      <c r="J158" s="38">
        <v>1850</v>
      </c>
      <c r="K158" s="38">
        <v>220</v>
      </c>
      <c r="L158" s="39">
        <v>76100</v>
      </c>
    </row>
    <row r="159" spans="1:12">
      <c r="A159" s="36"/>
      <c r="B159" s="37"/>
      <c r="C159" s="38"/>
      <c r="D159" s="38"/>
      <c r="E159" s="38"/>
      <c r="F159" s="38"/>
      <c r="G159" s="38"/>
      <c r="H159" s="38"/>
      <c r="I159" s="38"/>
      <c r="J159" s="38"/>
      <c r="K159" s="38"/>
      <c r="L159" s="39"/>
    </row>
    <row r="160" spans="1:12">
      <c r="A160" s="36">
        <v>126</v>
      </c>
      <c r="B160" s="37">
        <v>380000</v>
      </c>
      <c r="C160" s="38">
        <v>383000</v>
      </c>
      <c r="D160" s="38">
        <v>15040</v>
      </c>
      <c r="E160" s="38">
        <v>11800</v>
      </c>
      <c r="F160" s="38">
        <v>8570</v>
      </c>
      <c r="G160" s="38">
        <v>6820</v>
      </c>
      <c r="H160" s="38">
        <v>5200</v>
      </c>
      <c r="I160" s="38">
        <v>3580</v>
      </c>
      <c r="J160" s="38">
        <v>1970</v>
      </c>
      <c r="K160" s="38">
        <v>350</v>
      </c>
      <c r="L160" s="39">
        <v>77000</v>
      </c>
    </row>
    <row r="161" spans="1:12">
      <c r="A161" s="36">
        <v>127</v>
      </c>
      <c r="B161" s="37">
        <v>383000</v>
      </c>
      <c r="C161" s="38">
        <v>386000</v>
      </c>
      <c r="D161" s="38">
        <v>15280</v>
      </c>
      <c r="E161" s="38">
        <v>12050</v>
      </c>
      <c r="F161" s="38">
        <v>8810</v>
      </c>
      <c r="G161" s="38">
        <v>6940</v>
      </c>
      <c r="H161" s="38">
        <v>5320</v>
      </c>
      <c r="I161" s="38">
        <v>3710</v>
      </c>
      <c r="J161" s="38">
        <v>2090</v>
      </c>
      <c r="K161" s="38">
        <v>470</v>
      </c>
      <c r="L161" s="39">
        <v>77900</v>
      </c>
    </row>
    <row r="162" spans="1:12">
      <c r="A162" s="36">
        <v>128</v>
      </c>
      <c r="B162" s="37">
        <v>386000</v>
      </c>
      <c r="C162" s="38">
        <v>389000</v>
      </c>
      <c r="D162" s="38">
        <v>15530</v>
      </c>
      <c r="E162" s="38">
        <v>12290</v>
      </c>
      <c r="F162" s="38">
        <v>9060</v>
      </c>
      <c r="G162" s="38">
        <v>7070</v>
      </c>
      <c r="H162" s="38">
        <v>5440</v>
      </c>
      <c r="I162" s="38">
        <v>3830</v>
      </c>
      <c r="J162" s="38">
        <v>2220</v>
      </c>
      <c r="K162" s="38">
        <v>590</v>
      </c>
      <c r="L162" s="39">
        <v>78800</v>
      </c>
    </row>
    <row r="163" spans="1:12">
      <c r="A163" s="36">
        <v>129</v>
      </c>
      <c r="B163" s="37">
        <v>389000</v>
      </c>
      <c r="C163" s="38">
        <v>392000</v>
      </c>
      <c r="D163" s="38">
        <v>15770</v>
      </c>
      <c r="E163" s="38">
        <v>12540</v>
      </c>
      <c r="F163" s="38">
        <v>9300</v>
      </c>
      <c r="G163" s="38">
        <v>7190</v>
      </c>
      <c r="H163" s="38">
        <v>5560</v>
      </c>
      <c r="I163" s="38">
        <v>3950</v>
      </c>
      <c r="J163" s="38">
        <v>2340</v>
      </c>
      <c r="K163" s="38">
        <v>710</v>
      </c>
      <c r="L163" s="39">
        <v>80600</v>
      </c>
    </row>
    <row r="164" spans="1:12">
      <c r="A164" s="36">
        <v>130</v>
      </c>
      <c r="B164" s="37">
        <v>392000</v>
      </c>
      <c r="C164" s="38">
        <v>395000</v>
      </c>
      <c r="D164" s="38">
        <v>16020</v>
      </c>
      <c r="E164" s="38">
        <v>12780</v>
      </c>
      <c r="F164" s="38">
        <v>9550</v>
      </c>
      <c r="G164" s="38">
        <v>7310</v>
      </c>
      <c r="H164" s="38">
        <v>5690</v>
      </c>
      <c r="I164" s="38">
        <v>4070</v>
      </c>
      <c r="J164" s="38">
        <v>2460</v>
      </c>
      <c r="K164" s="38">
        <v>840</v>
      </c>
      <c r="L164" s="39">
        <v>82300</v>
      </c>
    </row>
    <row r="165" spans="1:12">
      <c r="A165" s="36"/>
      <c r="B165" s="37"/>
      <c r="C165" s="38"/>
      <c r="D165" s="38"/>
      <c r="E165" s="38"/>
      <c r="F165" s="38"/>
      <c r="G165" s="38"/>
      <c r="H165" s="38"/>
      <c r="I165" s="38"/>
      <c r="J165" s="38"/>
      <c r="K165" s="38"/>
      <c r="L165" s="39"/>
    </row>
    <row r="166" spans="1:12">
      <c r="A166" s="36">
        <v>131</v>
      </c>
      <c r="B166" s="37">
        <v>395000</v>
      </c>
      <c r="C166" s="38">
        <v>398000</v>
      </c>
      <c r="D166" s="38">
        <v>16260</v>
      </c>
      <c r="E166" s="38">
        <v>13030</v>
      </c>
      <c r="F166" s="38">
        <v>9790</v>
      </c>
      <c r="G166" s="38">
        <v>7430</v>
      </c>
      <c r="H166" s="38">
        <v>5810</v>
      </c>
      <c r="I166" s="38">
        <v>4200</v>
      </c>
      <c r="J166" s="38">
        <v>2580</v>
      </c>
      <c r="K166" s="38">
        <v>960</v>
      </c>
      <c r="L166" s="39">
        <v>83900</v>
      </c>
    </row>
    <row r="167" spans="1:12">
      <c r="A167" s="36">
        <v>132</v>
      </c>
      <c r="B167" s="37">
        <v>398000</v>
      </c>
      <c r="C167" s="38">
        <v>401000</v>
      </c>
      <c r="D167" s="38">
        <v>16510</v>
      </c>
      <c r="E167" s="38">
        <v>13270</v>
      </c>
      <c r="F167" s="38">
        <v>10040</v>
      </c>
      <c r="G167" s="38">
        <v>7560</v>
      </c>
      <c r="H167" s="38">
        <v>5930</v>
      </c>
      <c r="I167" s="38">
        <v>4320</v>
      </c>
      <c r="J167" s="38">
        <v>2710</v>
      </c>
      <c r="K167" s="38">
        <v>1080</v>
      </c>
      <c r="L167" s="39">
        <v>85700</v>
      </c>
    </row>
    <row r="168" spans="1:12">
      <c r="A168" s="36">
        <v>133</v>
      </c>
      <c r="B168" s="37">
        <v>401000</v>
      </c>
      <c r="C168" s="38">
        <v>404000</v>
      </c>
      <c r="D168" s="38">
        <v>16750</v>
      </c>
      <c r="E168" s="38">
        <v>13520</v>
      </c>
      <c r="F168" s="38">
        <v>10280</v>
      </c>
      <c r="G168" s="38">
        <v>7680</v>
      </c>
      <c r="H168" s="38">
        <v>6050</v>
      </c>
      <c r="I168" s="38">
        <v>4440</v>
      </c>
      <c r="J168" s="38">
        <v>2830</v>
      </c>
      <c r="K168" s="38">
        <v>1200</v>
      </c>
      <c r="L168" s="39">
        <v>87400</v>
      </c>
    </row>
    <row r="169" spans="1:12">
      <c r="A169" s="36">
        <v>134</v>
      </c>
      <c r="B169" s="37">
        <v>404000</v>
      </c>
      <c r="C169" s="38">
        <v>407000</v>
      </c>
      <c r="D169" s="38">
        <v>17000</v>
      </c>
      <c r="E169" s="38">
        <v>13760</v>
      </c>
      <c r="F169" s="38">
        <v>10530</v>
      </c>
      <c r="G169" s="38">
        <v>7800</v>
      </c>
      <c r="H169" s="38">
        <v>6180</v>
      </c>
      <c r="I169" s="38">
        <v>4560</v>
      </c>
      <c r="J169" s="38">
        <v>2950</v>
      </c>
      <c r="K169" s="38">
        <v>1330</v>
      </c>
      <c r="L169" s="39">
        <v>89000</v>
      </c>
    </row>
    <row r="170" spans="1:12">
      <c r="A170" s="36">
        <v>135</v>
      </c>
      <c r="B170" s="37">
        <v>407000</v>
      </c>
      <c r="C170" s="38">
        <v>410000</v>
      </c>
      <c r="D170" s="38">
        <v>17240</v>
      </c>
      <c r="E170" s="38">
        <v>14010</v>
      </c>
      <c r="F170" s="38">
        <v>10770</v>
      </c>
      <c r="G170" s="38">
        <v>7920</v>
      </c>
      <c r="H170" s="38">
        <v>6300</v>
      </c>
      <c r="I170" s="38">
        <v>4690</v>
      </c>
      <c r="J170" s="38">
        <v>3070</v>
      </c>
      <c r="K170" s="38">
        <v>1450</v>
      </c>
      <c r="L170" s="39">
        <v>90800</v>
      </c>
    </row>
    <row r="171" spans="1:12">
      <c r="A171" s="36"/>
      <c r="B171" s="37"/>
      <c r="C171" s="38"/>
      <c r="D171" s="38"/>
      <c r="E171" s="38"/>
      <c r="F171" s="38"/>
      <c r="G171" s="38"/>
      <c r="H171" s="38"/>
      <c r="I171" s="38"/>
      <c r="J171" s="38"/>
      <c r="K171" s="38"/>
      <c r="L171" s="39"/>
    </row>
    <row r="172" spans="1:12">
      <c r="A172" s="36">
        <v>136</v>
      </c>
      <c r="B172" s="37">
        <v>410000</v>
      </c>
      <c r="C172" s="38">
        <v>413000</v>
      </c>
      <c r="D172" s="38">
        <v>17490</v>
      </c>
      <c r="E172" s="38">
        <v>14250</v>
      </c>
      <c r="F172" s="38">
        <v>11020</v>
      </c>
      <c r="G172" s="38">
        <v>8050</v>
      </c>
      <c r="H172" s="38">
        <v>6420</v>
      </c>
      <c r="I172" s="38">
        <v>4810</v>
      </c>
      <c r="J172" s="38">
        <v>3200</v>
      </c>
      <c r="K172" s="38">
        <v>1570</v>
      </c>
      <c r="L172" s="39">
        <v>92500</v>
      </c>
    </row>
    <row r="173" spans="1:12">
      <c r="A173" s="36">
        <v>137</v>
      </c>
      <c r="B173" s="37">
        <v>413000</v>
      </c>
      <c r="C173" s="38">
        <v>416000</v>
      </c>
      <c r="D173" s="38">
        <v>17730</v>
      </c>
      <c r="E173" s="38">
        <v>14500</v>
      </c>
      <c r="F173" s="38">
        <v>11260</v>
      </c>
      <c r="G173" s="38">
        <v>8170</v>
      </c>
      <c r="H173" s="38">
        <v>6540</v>
      </c>
      <c r="I173" s="38">
        <v>4930</v>
      </c>
      <c r="J173" s="38">
        <v>3320</v>
      </c>
      <c r="K173" s="38">
        <v>1690</v>
      </c>
      <c r="L173" s="39">
        <v>94100</v>
      </c>
    </row>
    <row r="174" spans="1:12">
      <c r="A174" s="36">
        <v>138</v>
      </c>
      <c r="B174" s="37">
        <v>416000</v>
      </c>
      <c r="C174" s="38">
        <v>419000</v>
      </c>
      <c r="D174" s="38">
        <v>17980</v>
      </c>
      <c r="E174" s="38">
        <v>14740</v>
      </c>
      <c r="F174" s="38">
        <v>11510</v>
      </c>
      <c r="G174" s="38">
        <v>8290</v>
      </c>
      <c r="H174" s="38">
        <v>6670</v>
      </c>
      <c r="I174" s="38">
        <v>5050</v>
      </c>
      <c r="J174" s="38">
        <v>3440</v>
      </c>
      <c r="K174" s="38">
        <v>1820</v>
      </c>
      <c r="L174" s="39">
        <v>95900</v>
      </c>
    </row>
    <row r="175" spans="1:12">
      <c r="A175" s="36">
        <v>139</v>
      </c>
      <c r="B175" s="37">
        <v>419000</v>
      </c>
      <c r="C175" s="38">
        <v>422000</v>
      </c>
      <c r="D175" s="38">
        <v>18220</v>
      </c>
      <c r="E175" s="38">
        <v>14990</v>
      </c>
      <c r="F175" s="38">
        <v>11750</v>
      </c>
      <c r="G175" s="38">
        <v>8530</v>
      </c>
      <c r="H175" s="38">
        <v>6790</v>
      </c>
      <c r="I175" s="38">
        <v>5180</v>
      </c>
      <c r="J175" s="38">
        <v>3560</v>
      </c>
      <c r="K175" s="38">
        <v>1940</v>
      </c>
      <c r="L175" s="39">
        <v>97600</v>
      </c>
    </row>
    <row r="176" spans="1:12">
      <c r="A176" s="36">
        <v>140</v>
      </c>
      <c r="B176" s="37">
        <v>422000</v>
      </c>
      <c r="C176" s="38">
        <v>425000</v>
      </c>
      <c r="D176" s="38">
        <v>18470</v>
      </c>
      <c r="E176" s="38">
        <v>15230</v>
      </c>
      <c r="F176" s="38">
        <v>12000</v>
      </c>
      <c r="G176" s="38">
        <v>8770</v>
      </c>
      <c r="H176" s="38">
        <v>6910</v>
      </c>
      <c r="I176" s="38">
        <v>5300</v>
      </c>
      <c r="J176" s="38">
        <v>3690</v>
      </c>
      <c r="K176" s="38">
        <v>2060</v>
      </c>
      <c r="L176" s="39">
        <v>99200</v>
      </c>
    </row>
    <row r="177" spans="1:12">
      <c r="A177" s="36"/>
      <c r="B177" s="37"/>
      <c r="C177" s="38"/>
      <c r="D177" s="38"/>
      <c r="E177" s="38"/>
      <c r="F177" s="38"/>
      <c r="G177" s="38"/>
      <c r="H177" s="38"/>
      <c r="I177" s="38"/>
      <c r="J177" s="38"/>
      <c r="K177" s="38"/>
      <c r="L177" s="39"/>
    </row>
    <row r="178" spans="1:12">
      <c r="A178" s="36">
        <v>141</v>
      </c>
      <c r="B178" s="37">
        <v>425000</v>
      </c>
      <c r="C178" s="38">
        <v>428000</v>
      </c>
      <c r="D178" s="38">
        <v>18710</v>
      </c>
      <c r="E178" s="38">
        <v>15480</v>
      </c>
      <c r="F178" s="38">
        <v>12240</v>
      </c>
      <c r="G178" s="38">
        <v>9020</v>
      </c>
      <c r="H178" s="38">
        <v>7030</v>
      </c>
      <c r="I178" s="38">
        <v>5420</v>
      </c>
      <c r="J178" s="38">
        <v>3810</v>
      </c>
      <c r="K178" s="38">
        <v>2180</v>
      </c>
      <c r="L178" s="39">
        <v>101000</v>
      </c>
    </row>
    <row r="179" spans="1:12">
      <c r="A179" s="36">
        <v>142</v>
      </c>
      <c r="B179" s="37">
        <v>428000</v>
      </c>
      <c r="C179" s="38">
        <v>431000</v>
      </c>
      <c r="D179" s="38">
        <v>18960</v>
      </c>
      <c r="E179" s="38">
        <v>15720</v>
      </c>
      <c r="F179" s="38">
        <v>12490</v>
      </c>
      <c r="G179" s="38">
        <v>9260</v>
      </c>
      <c r="H179" s="38">
        <v>7160</v>
      </c>
      <c r="I179" s="38">
        <v>5540</v>
      </c>
      <c r="J179" s="38">
        <v>3930</v>
      </c>
      <c r="K179" s="38">
        <v>2310</v>
      </c>
      <c r="L179" s="39">
        <v>102600</v>
      </c>
    </row>
    <row r="180" spans="1:12">
      <c r="A180" s="36">
        <v>143</v>
      </c>
      <c r="B180" s="37">
        <v>431000</v>
      </c>
      <c r="C180" s="38">
        <v>434000</v>
      </c>
      <c r="D180" s="38">
        <v>19210</v>
      </c>
      <c r="E180" s="38">
        <v>15970</v>
      </c>
      <c r="F180" s="38">
        <v>12730</v>
      </c>
      <c r="G180" s="38">
        <v>9510</v>
      </c>
      <c r="H180" s="38">
        <v>7280</v>
      </c>
      <c r="I180" s="38">
        <v>5670</v>
      </c>
      <c r="J180" s="38">
        <v>4050</v>
      </c>
      <c r="K180" s="38">
        <v>2430</v>
      </c>
      <c r="L180" s="39">
        <v>104300</v>
      </c>
    </row>
    <row r="181" spans="1:12">
      <c r="A181" s="36">
        <v>144</v>
      </c>
      <c r="B181" s="37">
        <v>434000</v>
      </c>
      <c r="C181" s="38">
        <v>437000</v>
      </c>
      <c r="D181" s="38">
        <v>19450</v>
      </c>
      <c r="E181" s="38">
        <v>16210</v>
      </c>
      <c r="F181" s="38">
        <v>12980</v>
      </c>
      <c r="G181" s="38">
        <v>9750</v>
      </c>
      <c r="H181" s="38">
        <v>7400</v>
      </c>
      <c r="I181" s="38">
        <v>5790</v>
      </c>
      <c r="J181" s="38">
        <v>4180</v>
      </c>
      <c r="K181" s="38">
        <v>2550</v>
      </c>
      <c r="L181" s="39">
        <v>106100</v>
      </c>
    </row>
    <row r="182" spans="1:12">
      <c r="A182" s="36">
        <v>145</v>
      </c>
      <c r="B182" s="37">
        <v>437000</v>
      </c>
      <c r="C182" s="38">
        <v>440000</v>
      </c>
      <c r="D182" s="38">
        <v>19700</v>
      </c>
      <c r="E182" s="38">
        <v>16460</v>
      </c>
      <c r="F182" s="38">
        <v>13220</v>
      </c>
      <c r="G182" s="38">
        <v>10000</v>
      </c>
      <c r="H182" s="38">
        <v>7520</v>
      </c>
      <c r="I182" s="38">
        <v>5910</v>
      </c>
      <c r="J182" s="38">
        <v>4300</v>
      </c>
      <c r="K182" s="38">
        <v>2680</v>
      </c>
      <c r="L182" s="39">
        <v>107700</v>
      </c>
    </row>
    <row r="183" spans="1:12" ht="14.25" thickBot="1">
      <c r="A183" s="36"/>
      <c r="B183" s="40"/>
      <c r="C183" s="41"/>
      <c r="D183" s="41"/>
      <c r="E183" s="41"/>
      <c r="F183" s="41"/>
      <c r="G183" s="41"/>
      <c r="H183" s="41"/>
      <c r="I183" s="41"/>
      <c r="J183" s="41"/>
      <c r="K183" s="41"/>
      <c r="L183" s="42"/>
    </row>
    <row r="184" spans="1:12">
      <c r="A184" s="36">
        <v>146</v>
      </c>
      <c r="B184" s="37">
        <v>440000</v>
      </c>
      <c r="C184" s="38">
        <v>443000</v>
      </c>
      <c r="D184" s="38">
        <v>20090</v>
      </c>
      <c r="E184" s="38">
        <v>16700</v>
      </c>
      <c r="F184" s="38">
        <v>13470</v>
      </c>
      <c r="G184" s="38">
        <v>10240</v>
      </c>
      <c r="H184" s="38">
        <v>7650</v>
      </c>
      <c r="I184" s="38">
        <v>6030</v>
      </c>
      <c r="J184" s="38">
        <v>4420</v>
      </c>
      <c r="K184" s="38">
        <v>2800</v>
      </c>
      <c r="L184" s="39">
        <v>109500</v>
      </c>
    </row>
    <row r="185" spans="1:12">
      <c r="A185" s="36">
        <v>147</v>
      </c>
      <c r="B185" s="37">
        <v>443000</v>
      </c>
      <c r="C185" s="38">
        <v>446000</v>
      </c>
      <c r="D185" s="38">
        <v>20580</v>
      </c>
      <c r="E185" s="38">
        <v>16950</v>
      </c>
      <c r="F185" s="38">
        <v>13710</v>
      </c>
      <c r="G185" s="38">
        <v>10490</v>
      </c>
      <c r="H185" s="38">
        <v>7770</v>
      </c>
      <c r="I185" s="38">
        <v>6160</v>
      </c>
      <c r="J185" s="38">
        <v>4540</v>
      </c>
      <c r="K185" s="38">
        <v>2920</v>
      </c>
      <c r="L185" s="39">
        <v>111200</v>
      </c>
    </row>
    <row r="186" spans="1:12">
      <c r="A186" s="36">
        <v>148</v>
      </c>
      <c r="B186" s="37">
        <v>446000</v>
      </c>
      <c r="C186" s="38">
        <v>449000</v>
      </c>
      <c r="D186" s="38">
        <v>21070</v>
      </c>
      <c r="E186" s="38">
        <v>17190</v>
      </c>
      <c r="F186" s="38">
        <v>13960</v>
      </c>
      <c r="G186" s="38">
        <v>10730</v>
      </c>
      <c r="H186" s="38">
        <v>7890</v>
      </c>
      <c r="I186" s="38">
        <v>6280</v>
      </c>
      <c r="J186" s="38">
        <v>4670</v>
      </c>
      <c r="K186" s="38">
        <v>3040</v>
      </c>
      <c r="L186" s="39">
        <v>112800</v>
      </c>
    </row>
    <row r="187" spans="1:12">
      <c r="A187" s="36">
        <v>149</v>
      </c>
      <c r="B187" s="37">
        <v>449000</v>
      </c>
      <c r="C187" s="38">
        <v>452000</v>
      </c>
      <c r="D187" s="38">
        <v>21560</v>
      </c>
      <c r="E187" s="38">
        <v>17440</v>
      </c>
      <c r="F187" s="38">
        <v>14200</v>
      </c>
      <c r="G187" s="38">
        <v>10980</v>
      </c>
      <c r="H187" s="38">
        <v>8010</v>
      </c>
      <c r="I187" s="38">
        <v>6400</v>
      </c>
      <c r="J187" s="38">
        <v>4790</v>
      </c>
      <c r="K187" s="38">
        <v>3170</v>
      </c>
      <c r="L187" s="39">
        <v>114600</v>
      </c>
    </row>
    <row r="188" spans="1:12">
      <c r="A188" s="36">
        <v>150</v>
      </c>
      <c r="B188" s="37">
        <v>452000</v>
      </c>
      <c r="C188" s="38">
        <v>455000</v>
      </c>
      <c r="D188" s="38">
        <v>22050</v>
      </c>
      <c r="E188" s="38">
        <v>17680</v>
      </c>
      <c r="F188" s="38">
        <v>14450</v>
      </c>
      <c r="G188" s="38">
        <v>11220</v>
      </c>
      <c r="H188" s="38">
        <v>8140</v>
      </c>
      <c r="I188" s="38">
        <v>6520</v>
      </c>
      <c r="J188" s="38">
        <v>4910</v>
      </c>
      <c r="K188" s="38">
        <v>3290</v>
      </c>
      <c r="L188" s="39">
        <v>116300</v>
      </c>
    </row>
    <row r="189" spans="1:12">
      <c r="A189" s="36"/>
      <c r="B189" s="37"/>
      <c r="C189" s="38"/>
      <c r="D189" s="38"/>
      <c r="E189" s="38"/>
      <c r="F189" s="38"/>
      <c r="G189" s="38"/>
      <c r="H189" s="38"/>
      <c r="I189" s="38"/>
      <c r="J189" s="38"/>
      <c r="K189" s="38"/>
      <c r="L189" s="39"/>
    </row>
    <row r="190" spans="1:12">
      <c r="A190" s="36">
        <v>151</v>
      </c>
      <c r="B190" s="37">
        <v>455000</v>
      </c>
      <c r="C190" s="38">
        <v>458000</v>
      </c>
      <c r="D190" s="38">
        <v>22540</v>
      </c>
      <c r="E190" s="38">
        <v>17930</v>
      </c>
      <c r="F190" s="38">
        <v>14690</v>
      </c>
      <c r="G190" s="38">
        <v>11470</v>
      </c>
      <c r="H190" s="38">
        <v>8260</v>
      </c>
      <c r="I190" s="38">
        <v>6650</v>
      </c>
      <c r="J190" s="38">
        <v>5030</v>
      </c>
      <c r="K190" s="38">
        <v>3410</v>
      </c>
      <c r="L190" s="39">
        <v>117900</v>
      </c>
    </row>
    <row r="191" spans="1:12">
      <c r="A191" s="36">
        <v>152</v>
      </c>
      <c r="B191" s="37">
        <v>458000</v>
      </c>
      <c r="C191" s="38">
        <v>461000</v>
      </c>
      <c r="D191" s="38">
        <v>23030</v>
      </c>
      <c r="E191" s="38">
        <v>18170</v>
      </c>
      <c r="F191" s="38">
        <v>14940</v>
      </c>
      <c r="G191" s="38">
        <v>11710</v>
      </c>
      <c r="H191" s="38">
        <v>8470</v>
      </c>
      <c r="I191" s="38">
        <v>6770</v>
      </c>
      <c r="J191" s="38">
        <v>5160</v>
      </c>
      <c r="K191" s="38">
        <v>3530</v>
      </c>
      <c r="L191" s="39">
        <v>119700</v>
      </c>
    </row>
    <row r="192" spans="1:12">
      <c r="A192" s="36">
        <v>153</v>
      </c>
      <c r="B192" s="37">
        <v>461000</v>
      </c>
      <c r="C192" s="38">
        <v>464000</v>
      </c>
      <c r="D192" s="38">
        <v>23520</v>
      </c>
      <c r="E192" s="38">
        <v>18420</v>
      </c>
      <c r="F192" s="38">
        <v>15180</v>
      </c>
      <c r="G192" s="38">
        <v>11960</v>
      </c>
      <c r="H192" s="38">
        <v>8720</v>
      </c>
      <c r="I192" s="38">
        <v>6890</v>
      </c>
      <c r="J192" s="38">
        <v>5280</v>
      </c>
      <c r="K192" s="38">
        <v>3660</v>
      </c>
      <c r="L192" s="39">
        <v>121400</v>
      </c>
    </row>
    <row r="193" spans="1:12">
      <c r="A193" s="36">
        <v>154</v>
      </c>
      <c r="B193" s="37">
        <v>464000</v>
      </c>
      <c r="C193" s="38">
        <v>467000</v>
      </c>
      <c r="D193" s="38">
        <v>24010</v>
      </c>
      <c r="E193" s="38">
        <v>18660</v>
      </c>
      <c r="F193" s="38">
        <v>15430</v>
      </c>
      <c r="G193" s="38">
        <v>12200</v>
      </c>
      <c r="H193" s="38">
        <v>8960</v>
      </c>
      <c r="I193" s="38">
        <v>7010</v>
      </c>
      <c r="J193" s="38">
        <v>5400</v>
      </c>
      <c r="K193" s="38">
        <v>3780</v>
      </c>
      <c r="L193" s="39">
        <v>123000</v>
      </c>
    </row>
    <row r="194" spans="1:12">
      <c r="A194" s="36">
        <v>155</v>
      </c>
      <c r="B194" s="37">
        <v>467000</v>
      </c>
      <c r="C194" s="38">
        <v>470000</v>
      </c>
      <c r="D194" s="38">
        <v>24500</v>
      </c>
      <c r="E194" s="38">
        <v>18910</v>
      </c>
      <c r="F194" s="38">
        <v>15670</v>
      </c>
      <c r="G194" s="38">
        <v>12450</v>
      </c>
      <c r="H194" s="38">
        <v>9210</v>
      </c>
      <c r="I194" s="38">
        <v>7140</v>
      </c>
      <c r="J194" s="38">
        <v>5520</v>
      </c>
      <c r="K194" s="38">
        <v>3900</v>
      </c>
      <c r="L194" s="39">
        <v>124800</v>
      </c>
    </row>
    <row r="195" spans="1:12">
      <c r="A195" s="36"/>
      <c r="B195" s="37"/>
      <c r="C195" s="38"/>
      <c r="D195" s="38"/>
      <c r="E195" s="38"/>
      <c r="F195" s="38"/>
      <c r="G195" s="38"/>
      <c r="H195" s="38"/>
      <c r="I195" s="38"/>
      <c r="J195" s="38"/>
      <c r="K195" s="38"/>
      <c r="L195" s="39"/>
    </row>
    <row r="196" spans="1:12">
      <c r="A196" s="36">
        <v>156</v>
      </c>
      <c r="B196" s="37">
        <v>470000</v>
      </c>
      <c r="C196" s="38">
        <v>473000</v>
      </c>
      <c r="D196" s="38">
        <v>24990</v>
      </c>
      <c r="E196" s="38">
        <v>19150</v>
      </c>
      <c r="F196" s="38">
        <v>15920</v>
      </c>
      <c r="G196" s="38">
        <v>12690</v>
      </c>
      <c r="H196" s="38">
        <v>9450</v>
      </c>
      <c r="I196" s="38">
        <v>7260</v>
      </c>
      <c r="J196" s="38">
        <v>5650</v>
      </c>
      <c r="K196" s="38">
        <v>4020</v>
      </c>
      <c r="L196" s="39">
        <v>126500</v>
      </c>
    </row>
    <row r="197" spans="1:12">
      <c r="A197" s="36">
        <v>157</v>
      </c>
      <c r="B197" s="37">
        <v>473000</v>
      </c>
      <c r="C197" s="38">
        <v>476000</v>
      </c>
      <c r="D197" s="38">
        <v>25480</v>
      </c>
      <c r="E197" s="38">
        <v>19400</v>
      </c>
      <c r="F197" s="38">
        <v>16160</v>
      </c>
      <c r="G197" s="38">
        <v>12940</v>
      </c>
      <c r="H197" s="38">
        <v>9700</v>
      </c>
      <c r="I197" s="38">
        <v>7380</v>
      </c>
      <c r="J197" s="38">
        <v>5770</v>
      </c>
      <c r="K197" s="38">
        <v>4150</v>
      </c>
      <c r="L197" s="39">
        <v>128100</v>
      </c>
    </row>
    <row r="198" spans="1:12">
      <c r="A198" s="36">
        <v>158</v>
      </c>
      <c r="B198" s="37">
        <v>476000</v>
      </c>
      <c r="C198" s="38">
        <v>479000</v>
      </c>
      <c r="D198" s="38">
        <v>25970</v>
      </c>
      <c r="E198" s="38">
        <v>19640</v>
      </c>
      <c r="F198" s="38">
        <v>16410</v>
      </c>
      <c r="G198" s="38">
        <v>13180</v>
      </c>
      <c r="H198" s="38">
        <v>9940</v>
      </c>
      <c r="I198" s="38">
        <v>7500</v>
      </c>
      <c r="J198" s="38">
        <v>5890</v>
      </c>
      <c r="K198" s="38">
        <v>4270</v>
      </c>
      <c r="L198" s="39">
        <v>129900</v>
      </c>
    </row>
    <row r="199" spans="1:12">
      <c r="A199" s="36">
        <v>159</v>
      </c>
      <c r="B199" s="37">
        <v>479000</v>
      </c>
      <c r="C199" s="38">
        <v>482000</v>
      </c>
      <c r="D199" s="38">
        <v>26460</v>
      </c>
      <c r="E199" s="38">
        <v>20000</v>
      </c>
      <c r="F199" s="38">
        <v>16650</v>
      </c>
      <c r="G199" s="38">
        <v>13430</v>
      </c>
      <c r="H199" s="38">
        <v>10190</v>
      </c>
      <c r="I199" s="38">
        <v>7630</v>
      </c>
      <c r="J199" s="38">
        <v>6010</v>
      </c>
      <c r="K199" s="38">
        <v>4390</v>
      </c>
      <c r="L199" s="39">
        <v>131600</v>
      </c>
    </row>
    <row r="200" spans="1:12">
      <c r="A200" s="36">
        <v>160</v>
      </c>
      <c r="B200" s="37">
        <v>482000</v>
      </c>
      <c r="C200" s="38">
        <v>485000</v>
      </c>
      <c r="D200" s="38">
        <v>26950</v>
      </c>
      <c r="E200" s="38">
        <v>20490</v>
      </c>
      <c r="F200" s="38">
        <v>16900</v>
      </c>
      <c r="G200" s="38">
        <v>13670</v>
      </c>
      <c r="H200" s="38">
        <v>10430</v>
      </c>
      <c r="I200" s="38">
        <v>7750</v>
      </c>
      <c r="J200" s="38">
        <v>6140</v>
      </c>
      <c r="K200" s="38">
        <v>4510</v>
      </c>
      <c r="L200" s="39">
        <v>133200</v>
      </c>
    </row>
    <row r="201" spans="1:12">
      <c r="A201" s="36"/>
      <c r="B201" s="37"/>
      <c r="C201" s="38"/>
      <c r="D201" s="38"/>
      <c r="E201" s="38"/>
      <c r="F201" s="38"/>
      <c r="G201" s="38"/>
      <c r="H201" s="38"/>
      <c r="I201" s="38"/>
      <c r="J201" s="38"/>
      <c r="K201" s="38"/>
      <c r="L201" s="39"/>
    </row>
    <row r="202" spans="1:12">
      <c r="A202" s="36">
        <v>161</v>
      </c>
      <c r="B202" s="37">
        <v>485000</v>
      </c>
      <c r="C202" s="38">
        <v>488000</v>
      </c>
      <c r="D202" s="38">
        <v>27440</v>
      </c>
      <c r="E202" s="38">
        <v>20980</v>
      </c>
      <c r="F202" s="38">
        <v>17140</v>
      </c>
      <c r="G202" s="38">
        <v>13920</v>
      </c>
      <c r="H202" s="38">
        <v>10680</v>
      </c>
      <c r="I202" s="38">
        <v>7870</v>
      </c>
      <c r="J202" s="38">
        <v>6260</v>
      </c>
      <c r="K202" s="38">
        <v>4640</v>
      </c>
      <c r="L202" s="39">
        <v>135000</v>
      </c>
    </row>
    <row r="203" spans="1:12">
      <c r="A203" s="36">
        <v>162</v>
      </c>
      <c r="B203" s="37">
        <v>488000</v>
      </c>
      <c r="C203" s="38">
        <v>491000</v>
      </c>
      <c r="D203" s="38">
        <v>27930</v>
      </c>
      <c r="E203" s="38">
        <v>21470</v>
      </c>
      <c r="F203" s="38">
        <v>17390</v>
      </c>
      <c r="G203" s="38">
        <v>14160</v>
      </c>
      <c r="H203" s="38">
        <v>10920</v>
      </c>
      <c r="I203" s="38">
        <v>7990</v>
      </c>
      <c r="J203" s="38">
        <v>6380</v>
      </c>
      <c r="K203" s="38">
        <v>4760</v>
      </c>
      <c r="L203" s="39">
        <v>136600</v>
      </c>
    </row>
    <row r="204" spans="1:12">
      <c r="A204" s="36">
        <v>163</v>
      </c>
      <c r="B204" s="37">
        <v>491000</v>
      </c>
      <c r="C204" s="38">
        <v>494000</v>
      </c>
      <c r="D204" s="38">
        <v>28420</v>
      </c>
      <c r="E204" s="38">
        <v>21960</v>
      </c>
      <c r="F204" s="38">
        <v>17630</v>
      </c>
      <c r="G204" s="38">
        <v>14410</v>
      </c>
      <c r="H204" s="38">
        <v>11170</v>
      </c>
      <c r="I204" s="38">
        <v>8120</v>
      </c>
      <c r="J204" s="38">
        <v>6500</v>
      </c>
      <c r="K204" s="38">
        <v>4880</v>
      </c>
      <c r="L204" s="39">
        <v>138300</v>
      </c>
    </row>
    <row r="205" spans="1:12">
      <c r="A205" s="36">
        <v>164</v>
      </c>
      <c r="B205" s="37">
        <v>494000</v>
      </c>
      <c r="C205" s="38">
        <v>497000</v>
      </c>
      <c r="D205" s="38">
        <v>28910</v>
      </c>
      <c r="E205" s="38">
        <v>22450</v>
      </c>
      <c r="F205" s="38">
        <v>17880</v>
      </c>
      <c r="G205" s="38">
        <v>14650</v>
      </c>
      <c r="H205" s="38">
        <v>11410</v>
      </c>
      <c r="I205" s="38">
        <v>8240</v>
      </c>
      <c r="J205" s="38">
        <v>6630</v>
      </c>
      <c r="K205" s="38">
        <v>5000</v>
      </c>
      <c r="L205" s="39">
        <v>140100</v>
      </c>
    </row>
    <row r="206" spans="1:12">
      <c r="A206" s="36">
        <v>165</v>
      </c>
      <c r="B206" s="37">
        <v>497000</v>
      </c>
      <c r="C206" s="38">
        <v>500000</v>
      </c>
      <c r="D206" s="38">
        <v>29400</v>
      </c>
      <c r="E206" s="38">
        <v>22940</v>
      </c>
      <c r="F206" s="38">
        <v>18120</v>
      </c>
      <c r="G206" s="38">
        <v>14900</v>
      </c>
      <c r="H206" s="38">
        <v>11660</v>
      </c>
      <c r="I206" s="38">
        <v>8420</v>
      </c>
      <c r="J206" s="38">
        <v>6750</v>
      </c>
      <c r="K206" s="38">
        <v>5130</v>
      </c>
      <c r="L206" s="39">
        <v>141700</v>
      </c>
    </row>
    <row r="207" spans="1:12">
      <c r="A207" s="36"/>
      <c r="B207" s="37"/>
      <c r="C207" s="38"/>
      <c r="D207" s="38"/>
      <c r="E207" s="38"/>
      <c r="F207" s="38"/>
      <c r="G207" s="38"/>
      <c r="H207" s="38"/>
      <c r="I207" s="38"/>
      <c r="J207" s="38"/>
      <c r="K207" s="38"/>
      <c r="L207" s="39"/>
    </row>
    <row r="208" spans="1:12">
      <c r="A208" s="36">
        <v>166</v>
      </c>
      <c r="B208" s="37">
        <v>500000</v>
      </c>
      <c r="C208" s="38">
        <v>503000</v>
      </c>
      <c r="D208" s="38">
        <v>29890</v>
      </c>
      <c r="E208" s="38">
        <v>23430</v>
      </c>
      <c r="F208" s="38">
        <v>18370</v>
      </c>
      <c r="G208" s="38">
        <v>15140</v>
      </c>
      <c r="H208" s="38">
        <v>11900</v>
      </c>
      <c r="I208" s="38">
        <v>8670</v>
      </c>
      <c r="J208" s="38">
        <v>6870</v>
      </c>
      <c r="K208" s="38">
        <v>5250</v>
      </c>
      <c r="L208" s="39">
        <v>143500</v>
      </c>
    </row>
    <row r="209" spans="1:12">
      <c r="A209" s="36">
        <v>167</v>
      </c>
      <c r="B209" s="37">
        <v>503000</v>
      </c>
      <c r="C209" s="38">
        <v>506000</v>
      </c>
      <c r="D209" s="38">
        <v>30380</v>
      </c>
      <c r="E209" s="38">
        <v>23920</v>
      </c>
      <c r="F209" s="38">
        <v>18610</v>
      </c>
      <c r="G209" s="38">
        <v>15390</v>
      </c>
      <c r="H209" s="38">
        <v>12150</v>
      </c>
      <c r="I209" s="38">
        <v>8910</v>
      </c>
      <c r="J209" s="38">
        <v>6990</v>
      </c>
      <c r="K209" s="38">
        <v>5370</v>
      </c>
      <c r="L209" s="39">
        <v>145200</v>
      </c>
    </row>
    <row r="210" spans="1:12">
      <c r="A210" s="36">
        <v>168</v>
      </c>
      <c r="B210" s="37">
        <v>506000</v>
      </c>
      <c r="C210" s="38">
        <v>509000</v>
      </c>
      <c r="D210" s="38">
        <v>30880</v>
      </c>
      <c r="E210" s="38">
        <v>24410</v>
      </c>
      <c r="F210" s="38">
        <v>18860</v>
      </c>
      <c r="G210" s="38">
        <v>15630</v>
      </c>
      <c r="H210" s="38">
        <v>12390</v>
      </c>
      <c r="I210" s="38">
        <v>9160</v>
      </c>
      <c r="J210" s="38">
        <v>7120</v>
      </c>
      <c r="K210" s="38">
        <v>5490</v>
      </c>
      <c r="L210" s="39">
        <v>146800</v>
      </c>
    </row>
    <row r="211" spans="1:12">
      <c r="A211" s="36">
        <v>169</v>
      </c>
      <c r="B211" s="37">
        <v>509000</v>
      </c>
      <c r="C211" s="38">
        <v>512000</v>
      </c>
      <c r="D211" s="38">
        <v>31370</v>
      </c>
      <c r="E211" s="38">
        <v>24900</v>
      </c>
      <c r="F211" s="38">
        <v>19100</v>
      </c>
      <c r="G211" s="38">
        <v>15880</v>
      </c>
      <c r="H211" s="38">
        <v>12640</v>
      </c>
      <c r="I211" s="38">
        <v>9400</v>
      </c>
      <c r="J211" s="38">
        <v>7240</v>
      </c>
      <c r="K211" s="38">
        <v>5620</v>
      </c>
      <c r="L211" s="39">
        <v>148600</v>
      </c>
    </row>
    <row r="212" spans="1:12">
      <c r="A212" s="36">
        <v>170</v>
      </c>
      <c r="B212" s="37">
        <v>512000</v>
      </c>
      <c r="C212" s="38">
        <v>515000</v>
      </c>
      <c r="D212" s="38">
        <v>31860</v>
      </c>
      <c r="E212" s="38">
        <v>25390</v>
      </c>
      <c r="F212" s="38">
        <v>19350</v>
      </c>
      <c r="G212" s="38">
        <v>16120</v>
      </c>
      <c r="H212" s="38">
        <v>12890</v>
      </c>
      <c r="I212" s="38">
        <v>9650</v>
      </c>
      <c r="J212" s="38">
        <v>7360</v>
      </c>
      <c r="K212" s="38">
        <v>5740</v>
      </c>
      <c r="L212" s="39">
        <v>150300</v>
      </c>
    </row>
    <row r="213" spans="1:12">
      <c r="A213" s="36"/>
      <c r="B213" s="37"/>
      <c r="C213" s="38"/>
      <c r="D213" s="38"/>
      <c r="E213" s="38"/>
      <c r="F213" s="38"/>
      <c r="G213" s="38"/>
      <c r="H213" s="38"/>
      <c r="I213" s="38"/>
      <c r="J213" s="38"/>
      <c r="K213" s="38"/>
      <c r="L213" s="39"/>
    </row>
    <row r="214" spans="1:12">
      <c r="A214" s="36">
        <v>171</v>
      </c>
      <c r="B214" s="37">
        <v>515000</v>
      </c>
      <c r="C214" s="38">
        <v>518000</v>
      </c>
      <c r="D214" s="38">
        <v>32350</v>
      </c>
      <c r="E214" s="38">
        <v>25880</v>
      </c>
      <c r="F214" s="38">
        <v>19590</v>
      </c>
      <c r="G214" s="38">
        <v>16370</v>
      </c>
      <c r="H214" s="38">
        <v>13130</v>
      </c>
      <c r="I214" s="38">
        <v>9890</v>
      </c>
      <c r="J214" s="38">
        <v>7480</v>
      </c>
      <c r="K214" s="38">
        <v>5860</v>
      </c>
      <c r="L214" s="39">
        <v>151900</v>
      </c>
    </row>
    <row r="215" spans="1:12">
      <c r="A215" s="36">
        <v>172</v>
      </c>
      <c r="B215" s="37">
        <v>518000</v>
      </c>
      <c r="C215" s="38">
        <v>521000</v>
      </c>
      <c r="D215" s="38">
        <v>32840</v>
      </c>
      <c r="E215" s="38">
        <v>26370</v>
      </c>
      <c r="F215" s="38">
        <v>19900</v>
      </c>
      <c r="G215" s="38">
        <v>16610</v>
      </c>
      <c r="H215" s="38">
        <v>13380</v>
      </c>
      <c r="I215" s="38">
        <v>10140</v>
      </c>
      <c r="J215" s="38">
        <v>7610</v>
      </c>
      <c r="K215" s="38">
        <v>5980</v>
      </c>
      <c r="L215" s="39">
        <v>153700</v>
      </c>
    </row>
    <row r="216" spans="1:12">
      <c r="A216" s="36">
        <v>173</v>
      </c>
      <c r="B216" s="37">
        <v>521000</v>
      </c>
      <c r="C216" s="38">
        <v>524000</v>
      </c>
      <c r="D216" s="38">
        <v>33330</v>
      </c>
      <c r="E216" s="38">
        <v>26860</v>
      </c>
      <c r="F216" s="38">
        <v>20390</v>
      </c>
      <c r="G216" s="38">
        <v>16860</v>
      </c>
      <c r="H216" s="38">
        <v>13620</v>
      </c>
      <c r="I216" s="38">
        <v>10380</v>
      </c>
      <c r="J216" s="38">
        <v>7730</v>
      </c>
      <c r="K216" s="38">
        <v>6110</v>
      </c>
      <c r="L216" s="39">
        <v>155400</v>
      </c>
    </row>
    <row r="217" spans="1:12">
      <c r="A217" s="36">
        <v>174</v>
      </c>
      <c r="B217" s="37">
        <v>524000</v>
      </c>
      <c r="C217" s="38">
        <v>527000</v>
      </c>
      <c r="D217" s="38">
        <v>33820</v>
      </c>
      <c r="E217" s="38">
        <v>27350</v>
      </c>
      <c r="F217" s="38">
        <v>20880</v>
      </c>
      <c r="G217" s="38">
        <v>17100</v>
      </c>
      <c r="H217" s="38">
        <v>13870</v>
      </c>
      <c r="I217" s="38">
        <v>10630</v>
      </c>
      <c r="J217" s="38">
        <v>7850</v>
      </c>
      <c r="K217" s="38">
        <v>6230</v>
      </c>
      <c r="L217" s="39">
        <v>157000</v>
      </c>
    </row>
    <row r="218" spans="1:12">
      <c r="A218" s="36">
        <v>175</v>
      </c>
      <c r="B218" s="37">
        <v>527000</v>
      </c>
      <c r="C218" s="38">
        <v>530000</v>
      </c>
      <c r="D218" s="38">
        <v>34310</v>
      </c>
      <c r="E218" s="38">
        <v>27840</v>
      </c>
      <c r="F218" s="38">
        <v>21370</v>
      </c>
      <c r="G218" s="38">
        <v>17350</v>
      </c>
      <c r="H218" s="38">
        <v>14110</v>
      </c>
      <c r="I218" s="38">
        <v>10870</v>
      </c>
      <c r="J218" s="38">
        <v>7970</v>
      </c>
      <c r="K218" s="38">
        <v>6350</v>
      </c>
      <c r="L218" s="39">
        <v>158800</v>
      </c>
    </row>
    <row r="219" spans="1:12">
      <c r="A219" s="36"/>
      <c r="B219" s="37"/>
      <c r="C219" s="38"/>
      <c r="D219" s="38"/>
      <c r="E219" s="38"/>
      <c r="F219" s="38"/>
      <c r="G219" s="38"/>
      <c r="H219" s="38"/>
      <c r="I219" s="38"/>
      <c r="J219" s="38"/>
      <c r="K219" s="38"/>
      <c r="L219" s="39"/>
    </row>
    <row r="220" spans="1:12">
      <c r="A220" s="36">
        <v>176</v>
      </c>
      <c r="B220" s="37">
        <v>530000</v>
      </c>
      <c r="C220" s="38">
        <v>533000</v>
      </c>
      <c r="D220" s="38">
        <v>34800</v>
      </c>
      <c r="E220" s="38">
        <v>28330</v>
      </c>
      <c r="F220" s="38">
        <v>21860</v>
      </c>
      <c r="G220" s="38">
        <v>17590</v>
      </c>
      <c r="H220" s="38">
        <v>14360</v>
      </c>
      <c r="I220" s="38">
        <v>11120</v>
      </c>
      <c r="J220" s="38">
        <v>8100</v>
      </c>
      <c r="K220" s="38">
        <v>6470</v>
      </c>
      <c r="L220" s="39">
        <v>160300</v>
      </c>
    </row>
    <row r="221" spans="1:12">
      <c r="A221" s="36">
        <v>177</v>
      </c>
      <c r="B221" s="37">
        <v>533000</v>
      </c>
      <c r="C221" s="38">
        <v>536000</v>
      </c>
      <c r="D221" s="38">
        <v>35290</v>
      </c>
      <c r="E221" s="38">
        <v>28820</v>
      </c>
      <c r="F221" s="38">
        <v>22350</v>
      </c>
      <c r="G221" s="38">
        <v>17840</v>
      </c>
      <c r="H221" s="38">
        <v>14600</v>
      </c>
      <c r="I221" s="38">
        <v>11360</v>
      </c>
      <c r="J221" s="38">
        <v>8220</v>
      </c>
      <c r="K221" s="38">
        <v>6600</v>
      </c>
      <c r="L221" s="39">
        <v>161900</v>
      </c>
    </row>
    <row r="222" spans="1:12">
      <c r="A222" s="36">
        <v>178</v>
      </c>
      <c r="B222" s="37">
        <v>536000</v>
      </c>
      <c r="C222" s="38">
        <v>539000</v>
      </c>
      <c r="D222" s="38">
        <v>35780</v>
      </c>
      <c r="E222" s="38">
        <v>29310</v>
      </c>
      <c r="F222" s="38">
        <v>22840</v>
      </c>
      <c r="G222" s="38">
        <v>18080</v>
      </c>
      <c r="H222" s="38">
        <v>14850</v>
      </c>
      <c r="I222" s="38">
        <v>11610</v>
      </c>
      <c r="J222" s="38">
        <v>8380</v>
      </c>
      <c r="K222" s="38">
        <v>6720</v>
      </c>
      <c r="L222" s="39">
        <v>163500</v>
      </c>
    </row>
    <row r="223" spans="1:12">
      <c r="A223" s="36">
        <v>179</v>
      </c>
      <c r="B223" s="37">
        <v>539000</v>
      </c>
      <c r="C223" s="38">
        <v>542000</v>
      </c>
      <c r="D223" s="38">
        <v>36270</v>
      </c>
      <c r="E223" s="38">
        <v>29800</v>
      </c>
      <c r="F223" s="38">
        <v>23330</v>
      </c>
      <c r="G223" s="38">
        <v>18330</v>
      </c>
      <c r="H223" s="38">
        <v>15090</v>
      </c>
      <c r="I223" s="38">
        <v>11850</v>
      </c>
      <c r="J223" s="38">
        <v>8630</v>
      </c>
      <c r="K223" s="38">
        <v>6840</v>
      </c>
      <c r="L223" s="39">
        <v>165000</v>
      </c>
    </row>
    <row r="224" spans="1:12">
      <c r="A224" s="36">
        <v>180</v>
      </c>
      <c r="B224" s="37">
        <v>542000</v>
      </c>
      <c r="C224" s="38">
        <v>545000</v>
      </c>
      <c r="D224" s="38">
        <v>36760</v>
      </c>
      <c r="E224" s="38">
        <v>30290</v>
      </c>
      <c r="F224" s="38">
        <v>23820</v>
      </c>
      <c r="G224" s="38">
        <v>18570</v>
      </c>
      <c r="H224" s="38">
        <v>15340</v>
      </c>
      <c r="I224" s="38">
        <v>12100</v>
      </c>
      <c r="J224" s="38">
        <v>8870</v>
      </c>
      <c r="K224" s="38">
        <v>6960</v>
      </c>
      <c r="L224" s="39">
        <v>166600</v>
      </c>
    </row>
    <row r="225" spans="1:12">
      <c r="A225" s="36"/>
      <c r="B225" s="37"/>
      <c r="C225" s="38"/>
      <c r="D225" s="38"/>
      <c r="E225" s="38"/>
      <c r="F225" s="38"/>
      <c r="G225" s="38"/>
      <c r="H225" s="38"/>
      <c r="I225" s="38"/>
      <c r="J225" s="38"/>
      <c r="K225" s="38"/>
      <c r="L225" s="39"/>
    </row>
    <row r="226" spans="1:12">
      <c r="A226" s="36">
        <v>181</v>
      </c>
      <c r="B226" s="37">
        <v>545000</v>
      </c>
      <c r="C226" s="38">
        <v>548000</v>
      </c>
      <c r="D226" s="38">
        <v>37250</v>
      </c>
      <c r="E226" s="38">
        <v>30780</v>
      </c>
      <c r="F226" s="38">
        <v>24310</v>
      </c>
      <c r="G226" s="38">
        <v>18820</v>
      </c>
      <c r="H226" s="38">
        <v>15580</v>
      </c>
      <c r="I226" s="38">
        <v>12340</v>
      </c>
      <c r="J226" s="38">
        <v>9120</v>
      </c>
      <c r="K226" s="38">
        <v>7090</v>
      </c>
      <c r="L226" s="39">
        <v>168200</v>
      </c>
    </row>
    <row r="227" spans="1:12">
      <c r="A227" s="36">
        <v>182</v>
      </c>
      <c r="B227" s="37">
        <v>548000</v>
      </c>
      <c r="C227" s="38">
        <v>551000</v>
      </c>
      <c r="D227" s="38">
        <v>37740</v>
      </c>
      <c r="E227" s="38">
        <v>31270</v>
      </c>
      <c r="F227" s="38">
        <v>24800</v>
      </c>
      <c r="G227" s="38">
        <v>19060</v>
      </c>
      <c r="H227" s="38">
        <v>15830</v>
      </c>
      <c r="I227" s="38">
        <v>12590</v>
      </c>
      <c r="J227" s="38">
        <v>9360</v>
      </c>
      <c r="K227" s="38">
        <v>7210</v>
      </c>
      <c r="L227" s="39">
        <v>169800</v>
      </c>
    </row>
    <row r="228" spans="1:12">
      <c r="A228" s="36">
        <v>183</v>
      </c>
      <c r="B228" s="37">
        <v>551000</v>
      </c>
      <c r="C228" s="38">
        <v>554000</v>
      </c>
      <c r="D228" s="38">
        <v>38280</v>
      </c>
      <c r="E228" s="38">
        <v>31810</v>
      </c>
      <c r="F228" s="38">
        <v>25340</v>
      </c>
      <c r="G228" s="38">
        <v>19330</v>
      </c>
      <c r="H228" s="38">
        <v>16100</v>
      </c>
      <c r="I228" s="38">
        <v>12860</v>
      </c>
      <c r="J228" s="38">
        <v>9630</v>
      </c>
      <c r="K228" s="38">
        <v>7350</v>
      </c>
      <c r="L228" s="39">
        <v>171300</v>
      </c>
    </row>
    <row r="229" spans="1:12">
      <c r="A229" s="36">
        <v>184</v>
      </c>
      <c r="B229" s="37">
        <v>554000</v>
      </c>
      <c r="C229" s="38">
        <v>557000</v>
      </c>
      <c r="D229" s="38">
        <v>38830</v>
      </c>
      <c r="E229" s="38">
        <v>32370</v>
      </c>
      <c r="F229" s="38">
        <v>25890</v>
      </c>
      <c r="G229" s="38">
        <v>19600</v>
      </c>
      <c r="H229" s="38">
        <v>16380</v>
      </c>
      <c r="I229" s="38">
        <v>13140</v>
      </c>
      <c r="J229" s="38">
        <v>9900</v>
      </c>
      <c r="K229" s="38">
        <v>7480</v>
      </c>
      <c r="L229" s="39">
        <v>173000</v>
      </c>
    </row>
    <row r="230" spans="1:12">
      <c r="A230" s="36">
        <v>185</v>
      </c>
      <c r="B230" s="37">
        <v>557000</v>
      </c>
      <c r="C230" s="38">
        <v>560000</v>
      </c>
      <c r="D230" s="38">
        <v>39380</v>
      </c>
      <c r="E230" s="38">
        <v>32920</v>
      </c>
      <c r="F230" s="38">
        <v>26440</v>
      </c>
      <c r="G230" s="38">
        <v>19980</v>
      </c>
      <c r="H230" s="38">
        <v>16650</v>
      </c>
      <c r="I230" s="38">
        <v>13420</v>
      </c>
      <c r="J230" s="38">
        <v>10180</v>
      </c>
      <c r="K230" s="38">
        <v>7630</v>
      </c>
      <c r="L230" s="39">
        <v>174500</v>
      </c>
    </row>
    <row r="231" spans="1:12">
      <c r="A231" s="36"/>
      <c r="B231" s="37"/>
      <c r="C231" s="38"/>
      <c r="D231" s="38"/>
      <c r="E231" s="38"/>
      <c r="F231" s="38"/>
      <c r="G231" s="38"/>
      <c r="H231" s="38"/>
      <c r="I231" s="38"/>
      <c r="J231" s="38"/>
      <c r="K231" s="38"/>
      <c r="L231" s="39"/>
    </row>
    <row r="232" spans="1:12">
      <c r="A232" s="36">
        <v>186</v>
      </c>
      <c r="B232" s="37">
        <v>560000</v>
      </c>
      <c r="C232" s="38">
        <v>563000</v>
      </c>
      <c r="D232" s="38">
        <v>39930</v>
      </c>
      <c r="E232" s="38">
        <v>33470</v>
      </c>
      <c r="F232" s="38">
        <v>27000</v>
      </c>
      <c r="G232" s="38">
        <v>20530</v>
      </c>
      <c r="H232" s="38">
        <v>16930</v>
      </c>
      <c r="I232" s="38">
        <v>13690</v>
      </c>
      <c r="J232" s="38">
        <v>10460</v>
      </c>
      <c r="K232" s="38">
        <v>7760</v>
      </c>
      <c r="L232" s="39">
        <v>175900</v>
      </c>
    </row>
    <row r="233" spans="1:12">
      <c r="A233" s="36">
        <v>187</v>
      </c>
      <c r="B233" s="37">
        <v>563000</v>
      </c>
      <c r="C233" s="38">
        <v>566000</v>
      </c>
      <c r="D233" s="38">
        <v>40480</v>
      </c>
      <c r="E233" s="38">
        <v>34020</v>
      </c>
      <c r="F233" s="38">
        <v>27550</v>
      </c>
      <c r="G233" s="38">
        <v>21080</v>
      </c>
      <c r="H233" s="38">
        <v>17200</v>
      </c>
      <c r="I233" s="38">
        <v>13970</v>
      </c>
      <c r="J233" s="38">
        <v>10730</v>
      </c>
      <c r="K233" s="38">
        <v>7900</v>
      </c>
      <c r="L233" s="39">
        <v>177300</v>
      </c>
    </row>
    <row r="234" spans="1:12">
      <c r="A234" s="36">
        <v>188</v>
      </c>
      <c r="B234" s="37">
        <v>566000</v>
      </c>
      <c r="C234" s="38">
        <v>569000</v>
      </c>
      <c r="D234" s="38">
        <v>41030</v>
      </c>
      <c r="E234" s="38">
        <v>34570</v>
      </c>
      <c r="F234" s="38">
        <v>28100</v>
      </c>
      <c r="G234" s="38">
        <v>21630</v>
      </c>
      <c r="H234" s="38">
        <v>17480</v>
      </c>
      <c r="I234" s="38">
        <v>14240</v>
      </c>
      <c r="J234" s="38">
        <v>11010</v>
      </c>
      <c r="K234" s="38">
        <v>8040</v>
      </c>
      <c r="L234" s="39">
        <v>178900</v>
      </c>
    </row>
    <row r="235" spans="1:12">
      <c r="A235" s="36">
        <v>189</v>
      </c>
      <c r="B235" s="37">
        <v>569000</v>
      </c>
      <c r="C235" s="38">
        <v>572000</v>
      </c>
      <c r="D235" s="38">
        <v>41590</v>
      </c>
      <c r="E235" s="38">
        <v>35120</v>
      </c>
      <c r="F235" s="38">
        <v>28650</v>
      </c>
      <c r="G235" s="38">
        <v>22190</v>
      </c>
      <c r="H235" s="38">
        <v>17760</v>
      </c>
      <c r="I235" s="38">
        <v>14520</v>
      </c>
      <c r="J235" s="38">
        <v>11280</v>
      </c>
      <c r="K235" s="38">
        <v>8180</v>
      </c>
      <c r="L235" s="39">
        <v>180300</v>
      </c>
    </row>
    <row r="236" spans="1:12">
      <c r="A236" s="36">
        <v>190</v>
      </c>
      <c r="B236" s="37">
        <v>572000</v>
      </c>
      <c r="C236" s="38">
        <v>575000</v>
      </c>
      <c r="D236" s="38">
        <v>42140</v>
      </c>
      <c r="E236" s="38">
        <v>35670</v>
      </c>
      <c r="F236" s="38">
        <v>29200</v>
      </c>
      <c r="G236" s="38">
        <v>22740</v>
      </c>
      <c r="H236" s="38">
        <v>18030</v>
      </c>
      <c r="I236" s="38">
        <v>14790</v>
      </c>
      <c r="J236" s="38">
        <v>11560</v>
      </c>
      <c r="K236" s="38">
        <v>8330</v>
      </c>
      <c r="L236" s="39">
        <v>181800</v>
      </c>
    </row>
    <row r="237" spans="1:12">
      <c r="A237" s="36"/>
      <c r="B237" s="37"/>
      <c r="C237" s="38"/>
      <c r="D237" s="38"/>
      <c r="E237" s="38"/>
      <c r="F237" s="38"/>
      <c r="G237" s="38"/>
      <c r="H237" s="38"/>
      <c r="I237" s="38"/>
      <c r="J237" s="38"/>
      <c r="K237" s="38"/>
      <c r="L237" s="39"/>
    </row>
    <row r="238" spans="1:12">
      <c r="A238" s="36">
        <v>191</v>
      </c>
      <c r="B238" s="37">
        <v>575000</v>
      </c>
      <c r="C238" s="38">
        <v>578000</v>
      </c>
      <c r="D238" s="38">
        <v>42690</v>
      </c>
      <c r="E238" s="38">
        <v>36230</v>
      </c>
      <c r="F238" s="38">
        <v>29750</v>
      </c>
      <c r="G238" s="38">
        <v>23290</v>
      </c>
      <c r="H238" s="38">
        <v>18310</v>
      </c>
      <c r="I238" s="38">
        <v>15070</v>
      </c>
      <c r="J238" s="38">
        <v>11830</v>
      </c>
      <c r="K238" s="38">
        <v>8610</v>
      </c>
      <c r="L238" s="39">
        <v>183300</v>
      </c>
    </row>
    <row r="239" spans="1:12">
      <c r="A239" s="36">
        <v>192</v>
      </c>
      <c r="B239" s="37">
        <v>578000</v>
      </c>
      <c r="C239" s="38">
        <v>581000</v>
      </c>
      <c r="D239" s="38">
        <v>43240</v>
      </c>
      <c r="E239" s="38">
        <v>36780</v>
      </c>
      <c r="F239" s="38">
        <v>30300</v>
      </c>
      <c r="G239" s="38">
        <v>23840</v>
      </c>
      <c r="H239" s="38">
        <v>18580</v>
      </c>
      <c r="I239" s="38">
        <v>15350</v>
      </c>
      <c r="J239" s="38">
        <v>12110</v>
      </c>
      <c r="K239" s="38">
        <v>8880</v>
      </c>
      <c r="L239" s="39">
        <v>184700</v>
      </c>
    </row>
    <row r="240" spans="1:12">
      <c r="A240" s="36">
        <v>193</v>
      </c>
      <c r="B240" s="37">
        <v>581000</v>
      </c>
      <c r="C240" s="38">
        <v>584000</v>
      </c>
      <c r="D240" s="38">
        <v>43790</v>
      </c>
      <c r="E240" s="38">
        <v>37330</v>
      </c>
      <c r="F240" s="38">
        <v>30850</v>
      </c>
      <c r="G240" s="38">
        <v>24390</v>
      </c>
      <c r="H240" s="38">
        <v>18860</v>
      </c>
      <c r="I240" s="38">
        <v>15620</v>
      </c>
      <c r="J240" s="38">
        <v>12380</v>
      </c>
      <c r="K240" s="38">
        <v>9160</v>
      </c>
      <c r="L240" s="39">
        <v>186200</v>
      </c>
    </row>
    <row r="241" spans="1:12">
      <c r="A241" s="36">
        <v>194</v>
      </c>
      <c r="B241" s="37">
        <v>584000</v>
      </c>
      <c r="C241" s="38">
        <v>587000</v>
      </c>
      <c r="D241" s="38">
        <v>44340</v>
      </c>
      <c r="E241" s="38">
        <v>37880</v>
      </c>
      <c r="F241" s="38">
        <v>31410</v>
      </c>
      <c r="G241" s="38">
        <v>24940</v>
      </c>
      <c r="H241" s="38">
        <v>19130</v>
      </c>
      <c r="I241" s="38">
        <v>15900</v>
      </c>
      <c r="J241" s="38">
        <v>12660</v>
      </c>
      <c r="K241" s="38">
        <v>9430</v>
      </c>
      <c r="L241" s="39">
        <v>187700</v>
      </c>
    </row>
    <row r="242" spans="1:12">
      <c r="A242" s="36">
        <v>195</v>
      </c>
      <c r="B242" s="37">
        <v>587000</v>
      </c>
      <c r="C242" s="38">
        <v>590000</v>
      </c>
      <c r="D242" s="38">
        <v>44890</v>
      </c>
      <c r="E242" s="38">
        <v>38430</v>
      </c>
      <c r="F242" s="38">
        <v>31960</v>
      </c>
      <c r="G242" s="38">
        <v>25490</v>
      </c>
      <c r="H242" s="38">
        <v>19410</v>
      </c>
      <c r="I242" s="38">
        <v>16170</v>
      </c>
      <c r="J242" s="38">
        <v>12940</v>
      </c>
      <c r="K242" s="38">
        <v>9710</v>
      </c>
      <c r="L242" s="39">
        <v>189200</v>
      </c>
    </row>
    <row r="243" spans="1:12" ht="14.25" thickBot="1">
      <c r="A243" s="36"/>
      <c r="B243" s="40"/>
      <c r="C243" s="41"/>
      <c r="D243" s="41"/>
      <c r="E243" s="41"/>
      <c r="F243" s="41"/>
      <c r="G243" s="41"/>
      <c r="H243" s="41"/>
      <c r="I243" s="41"/>
      <c r="J243" s="41"/>
      <c r="K243" s="41"/>
      <c r="L243" s="42"/>
    </row>
    <row r="244" spans="1:12">
      <c r="A244" s="36">
        <v>196</v>
      </c>
      <c r="B244" s="37">
        <v>590000</v>
      </c>
      <c r="C244" s="38">
        <v>593000</v>
      </c>
      <c r="D244" s="38">
        <v>45440</v>
      </c>
      <c r="E244" s="38">
        <v>38980</v>
      </c>
      <c r="F244" s="38">
        <v>32510</v>
      </c>
      <c r="G244" s="38">
        <v>26050</v>
      </c>
      <c r="H244" s="38">
        <v>19680</v>
      </c>
      <c r="I244" s="38">
        <v>16450</v>
      </c>
      <c r="J244" s="38">
        <v>13210</v>
      </c>
      <c r="K244" s="38">
        <v>9990</v>
      </c>
      <c r="L244" s="39">
        <v>190600</v>
      </c>
    </row>
    <row r="245" spans="1:12">
      <c r="A245" s="36">
        <v>197</v>
      </c>
      <c r="B245" s="37">
        <v>593000</v>
      </c>
      <c r="C245" s="38">
        <v>596000</v>
      </c>
      <c r="D245" s="38">
        <v>46000</v>
      </c>
      <c r="E245" s="38">
        <v>39530</v>
      </c>
      <c r="F245" s="38">
        <v>33060</v>
      </c>
      <c r="G245" s="38">
        <v>26600</v>
      </c>
      <c r="H245" s="38">
        <v>20130</v>
      </c>
      <c r="I245" s="38">
        <v>16720</v>
      </c>
      <c r="J245" s="38">
        <v>13490</v>
      </c>
      <c r="K245" s="38">
        <v>10260</v>
      </c>
      <c r="L245" s="39">
        <v>192100</v>
      </c>
    </row>
    <row r="246" spans="1:12">
      <c r="A246" s="36">
        <v>198</v>
      </c>
      <c r="B246" s="37">
        <v>596000</v>
      </c>
      <c r="C246" s="38">
        <v>599000</v>
      </c>
      <c r="D246" s="38">
        <v>46550</v>
      </c>
      <c r="E246" s="38">
        <v>40080</v>
      </c>
      <c r="F246" s="38">
        <v>33610</v>
      </c>
      <c r="G246" s="38">
        <v>27150</v>
      </c>
      <c r="H246" s="38">
        <v>20690</v>
      </c>
      <c r="I246" s="38">
        <v>17000</v>
      </c>
      <c r="J246" s="38">
        <v>13760</v>
      </c>
      <c r="K246" s="38">
        <v>10540</v>
      </c>
      <c r="L246" s="39">
        <v>193600</v>
      </c>
    </row>
    <row r="247" spans="1:12">
      <c r="A247" s="36">
        <v>199</v>
      </c>
      <c r="B247" s="37">
        <v>599000</v>
      </c>
      <c r="C247" s="38">
        <v>602000</v>
      </c>
      <c r="D247" s="38">
        <v>47100</v>
      </c>
      <c r="E247" s="38">
        <v>40640</v>
      </c>
      <c r="F247" s="38">
        <v>34160</v>
      </c>
      <c r="G247" s="38">
        <v>27700</v>
      </c>
      <c r="H247" s="38">
        <v>21240</v>
      </c>
      <c r="I247" s="38">
        <v>17280</v>
      </c>
      <c r="J247" s="38">
        <v>14040</v>
      </c>
      <c r="K247" s="38">
        <v>10810</v>
      </c>
      <c r="L247" s="39">
        <v>195000</v>
      </c>
    </row>
    <row r="248" spans="1:12">
      <c r="A248" s="36">
        <v>200</v>
      </c>
      <c r="B248" s="37">
        <v>602000</v>
      </c>
      <c r="C248" s="38">
        <v>605000</v>
      </c>
      <c r="D248" s="38">
        <v>47650</v>
      </c>
      <c r="E248" s="38">
        <v>41190</v>
      </c>
      <c r="F248" s="38">
        <v>34710</v>
      </c>
      <c r="G248" s="38">
        <v>28250</v>
      </c>
      <c r="H248" s="38">
        <v>21790</v>
      </c>
      <c r="I248" s="38">
        <v>17550</v>
      </c>
      <c r="J248" s="38">
        <v>14310</v>
      </c>
      <c r="K248" s="38">
        <v>11090</v>
      </c>
      <c r="L248" s="39">
        <v>196500</v>
      </c>
    </row>
    <row r="249" spans="1:12">
      <c r="A249" s="36"/>
      <c r="B249" s="37"/>
      <c r="C249" s="38"/>
      <c r="D249" s="38"/>
      <c r="E249" s="38"/>
      <c r="F249" s="38"/>
      <c r="G249" s="38"/>
      <c r="H249" s="38"/>
      <c r="I249" s="38"/>
      <c r="J249" s="38"/>
      <c r="K249" s="38"/>
      <c r="L249" s="39"/>
    </row>
    <row r="250" spans="1:12">
      <c r="A250" s="36">
        <v>201</v>
      </c>
      <c r="B250" s="37">
        <v>605000</v>
      </c>
      <c r="C250" s="38">
        <v>608000</v>
      </c>
      <c r="D250" s="38">
        <v>48200</v>
      </c>
      <c r="E250" s="38">
        <v>41740</v>
      </c>
      <c r="F250" s="38">
        <v>35270</v>
      </c>
      <c r="G250" s="38">
        <v>28800</v>
      </c>
      <c r="H250" s="38">
        <v>22340</v>
      </c>
      <c r="I250" s="38">
        <v>17830</v>
      </c>
      <c r="J250" s="38">
        <v>14590</v>
      </c>
      <c r="K250" s="38">
        <v>11360</v>
      </c>
      <c r="L250" s="39">
        <v>198000</v>
      </c>
    </row>
    <row r="251" spans="1:12">
      <c r="A251" s="36">
        <v>202</v>
      </c>
      <c r="B251" s="37">
        <v>608000</v>
      </c>
      <c r="C251" s="38">
        <v>611000</v>
      </c>
      <c r="D251" s="38">
        <v>48750</v>
      </c>
      <c r="E251" s="38">
        <v>42290</v>
      </c>
      <c r="F251" s="38">
        <v>35820</v>
      </c>
      <c r="G251" s="38">
        <v>29350</v>
      </c>
      <c r="H251" s="38">
        <v>22890</v>
      </c>
      <c r="I251" s="38">
        <v>18100</v>
      </c>
      <c r="J251" s="38">
        <v>14870</v>
      </c>
      <c r="K251" s="38">
        <v>11640</v>
      </c>
      <c r="L251" s="39">
        <v>199400</v>
      </c>
    </row>
    <row r="252" spans="1:12">
      <c r="A252" s="36">
        <v>203</v>
      </c>
      <c r="B252" s="37">
        <v>611000</v>
      </c>
      <c r="C252" s="38">
        <v>614000</v>
      </c>
      <c r="D252" s="38">
        <v>49300</v>
      </c>
      <c r="E252" s="38">
        <v>42840</v>
      </c>
      <c r="F252" s="38">
        <v>36370</v>
      </c>
      <c r="G252" s="38">
        <v>29910</v>
      </c>
      <c r="H252" s="38">
        <v>23440</v>
      </c>
      <c r="I252" s="38">
        <v>18380</v>
      </c>
      <c r="J252" s="38">
        <v>15140</v>
      </c>
      <c r="K252" s="38">
        <v>11920</v>
      </c>
      <c r="L252" s="39">
        <v>200900</v>
      </c>
    </row>
    <row r="253" spans="1:12">
      <c r="A253" s="36">
        <v>204</v>
      </c>
      <c r="B253" s="37">
        <v>614000</v>
      </c>
      <c r="C253" s="38">
        <v>617000</v>
      </c>
      <c r="D253" s="38">
        <v>49860</v>
      </c>
      <c r="E253" s="38">
        <v>43390</v>
      </c>
      <c r="F253" s="38">
        <v>36920</v>
      </c>
      <c r="G253" s="38">
        <v>30460</v>
      </c>
      <c r="H253" s="38">
        <v>23990</v>
      </c>
      <c r="I253" s="38">
        <v>18650</v>
      </c>
      <c r="J253" s="38">
        <v>15420</v>
      </c>
      <c r="K253" s="38">
        <v>12190</v>
      </c>
      <c r="L253" s="39">
        <v>202400</v>
      </c>
    </row>
    <row r="254" spans="1:12">
      <c r="A254" s="36">
        <v>205</v>
      </c>
      <c r="B254" s="37">
        <v>617000</v>
      </c>
      <c r="C254" s="38">
        <v>620000</v>
      </c>
      <c r="D254" s="38">
        <v>50410</v>
      </c>
      <c r="E254" s="38">
        <v>43940</v>
      </c>
      <c r="F254" s="38">
        <v>37470</v>
      </c>
      <c r="G254" s="38">
        <v>31010</v>
      </c>
      <c r="H254" s="38">
        <v>24540</v>
      </c>
      <c r="I254" s="38">
        <v>18930</v>
      </c>
      <c r="J254" s="38">
        <v>15690</v>
      </c>
      <c r="K254" s="38">
        <v>12470</v>
      </c>
      <c r="L254" s="39">
        <v>203900</v>
      </c>
    </row>
    <row r="255" spans="1:12">
      <c r="A255" s="36"/>
      <c r="B255" s="37"/>
      <c r="C255" s="38"/>
      <c r="D255" s="38"/>
      <c r="E255" s="38"/>
      <c r="F255" s="38"/>
      <c r="G255" s="38"/>
      <c r="H255" s="38"/>
      <c r="I255" s="38"/>
      <c r="J255" s="38"/>
      <c r="K255" s="38"/>
      <c r="L255" s="39"/>
    </row>
    <row r="256" spans="1:12">
      <c r="A256" s="36">
        <v>206</v>
      </c>
      <c r="B256" s="37">
        <v>620000</v>
      </c>
      <c r="C256" s="38">
        <v>623000</v>
      </c>
      <c r="D256" s="38">
        <v>50960</v>
      </c>
      <c r="E256" s="38">
        <v>44500</v>
      </c>
      <c r="F256" s="38">
        <v>38020</v>
      </c>
      <c r="G256" s="38">
        <v>31560</v>
      </c>
      <c r="H256" s="38">
        <v>25100</v>
      </c>
      <c r="I256" s="38">
        <v>19210</v>
      </c>
      <c r="J256" s="38">
        <v>15970</v>
      </c>
      <c r="K256" s="38">
        <v>12740</v>
      </c>
      <c r="L256" s="39">
        <v>205300</v>
      </c>
    </row>
    <row r="257" spans="1:12">
      <c r="A257" s="36">
        <v>207</v>
      </c>
      <c r="B257" s="37">
        <v>623000</v>
      </c>
      <c r="C257" s="38">
        <v>626000</v>
      </c>
      <c r="D257" s="38">
        <v>51510</v>
      </c>
      <c r="E257" s="38">
        <v>45050</v>
      </c>
      <c r="F257" s="38">
        <v>38570</v>
      </c>
      <c r="G257" s="38">
        <v>32110</v>
      </c>
      <c r="H257" s="38">
        <v>25650</v>
      </c>
      <c r="I257" s="38">
        <v>19480</v>
      </c>
      <c r="J257" s="38">
        <v>16240</v>
      </c>
      <c r="K257" s="38">
        <v>13020</v>
      </c>
      <c r="L257" s="39">
        <v>206800</v>
      </c>
    </row>
    <row r="258" spans="1:12">
      <c r="A258" s="36">
        <v>208</v>
      </c>
      <c r="B258" s="37">
        <v>626000</v>
      </c>
      <c r="C258" s="38">
        <v>629000</v>
      </c>
      <c r="D258" s="38">
        <v>52060</v>
      </c>
      <c r="E258" s="38">
        <v>45600</v>
      </c>
      <c r="F258" s="38">
        <v>39120</v>
      </c>
      <c r="G258" s="38">
        <v>32660</v>
      </c>
      <c r="H258" s="38">
        <v>26200</v>
      </c>
      <c r="I258" s="38">
        <v>19760</v>
      </c>
      <c r="J258" s="38">
        <v>16520</v>
      </c>
      <c r="K258" s="38">
        <v>13290</v>
      </c>
      <c r="L258" s="39">
        <v>208300</v>
      </c>
    </row>
    <row r="259" spans="1:12">
      <c r="A259" s="36">
        <v>209</v>
      </c>
      <c r="B259" s="37">
        <v>629000</v>
      </c>
      <c r="C259" s="38">
        <v>632000</v>
      </c>
      <c r="D259" s="38">
        <v>52610</v>
      </c>
      <c r="E259" s="38">
        <v>46150</v>
      </c>
      <c r="F259" s="38">
        <v>39680</v>
      </c>
      <c r="G259" s="38">
        <v>33210</v>
      </c>
      <c r="H259" s="38">
        <v>26750</v>
      </c>
      <c r="I259" s="38">
        <v>20280</v>
      </c>
      <c r="J259" s="38">
        <v>16800</v>
      </c>
      <c r="K259" s="38">
        <v>13570</v>
      </c>
      <c r="L259" s="39">
        <v>209700</v>
      </c>
    </row>
    <row r="260" spans="1:12">
      <c r="A260" s="36">
        <v>210</v>
      </c>
      <c r="B260" s="37">
        <v>632000</v>
      </c>
      <c r="C260" s="38">
        <v>635000</v>
      </c>
      <c r="D260" s="38">
        <v>53160</v>
      </c>
      <c r="E260" s="38">
        <v>46700</v>
      </c>
      <c r="F260" s="38">
        <v>40230</v>
      </c>
      <c r="G260" s="38">
        <v>33760</v>
      </c>
      <c r="H260" s="38">
        <v>27300</v>
      </c>
      <c r="I260" s="38">
        <v>20830</v>
      </c>
      <c r="J260" s="38">
        <v>17070</v>
      </c>
      <c r="K260" s="38">
        <v>13840</v>
      </c>
      <c r="L260" s="39">
        <v>211200</v>
      </c>
    </row>
    <row r="261" spans="1:12">
      <c r="A261" s="36"/>
      <c r="B261" s="37"/>
      <c r="C261" s="38"/>
      <c r="D261" s="38"/>
      <c r="E261" s="38"/>
      <c r="F261" s="38"/>
      <c r="G261" s="38"/>
      <c r="H261" s="38"/>
      <c r="I261" s="38"/>
      <c r="J261" s="38"/>
      <c r="K261" s="38"/>
      <c r="L261" s="39"/>
    </row>
    <row r="262" spans="1:12">
      <c r="A262" s="36">
        <v>211</v>
      </c>
      <c r="B262" s="37">
        <v>635000</v>
      </c>
      <c r="C262" s="38">
        <v>638000</v>
      </c>
      <c r="D262" s="38">
        <v>53710</v>
      </c>
      <c r="E262" s="38">
        <v>47250</v>
      </c>
      <c r="F262" s="38">
        <v>40780</v>
      </c>
      <c r="G262" s="38">
        <v>34320</v>
      </c>
      <c r="H262" s="38">
        <v>27850</v>
      </c>
      <c r="I262" s="38">
        <v>21380</v>
      </c>
      <c r="J262" s="38">
        <v>17350</v>
      </c>
      <c r="K262" s="38">
        <v>14120</v>
      </c>
      <c r="L262" s="39">
        <v>212700</v>
      </c>
    </row>
    <row r="263" spans="1:12">
      <c r="A263" s="36">
        <v>212</v>
      </c>
      <c r="B263" s="37">
        <v>638000</v>
      </c>
      <c r="C263" s="38">
        <v>641000</v>
      </c>
      <c r="D263" s="38">
        <v>54270</v>
      </c>
      <c r="E263" s="38">
        <v>47800</v>
      </c>
      <c r="F263" s="38">
        <v>41330</v>
      </c>
      <c r="G263" s="38">
        <v>34870</v>
      </c>
      <c r="H263" s="38">
        <v>28400</v>
      </c>
      <c r="I263" s="38">
        <v>21930</v>
      </c>
      <c r="J263" s="38">
        <v>17620</v>
      </c>
      <c r="K263" s="38">
        <v>14400</v>
      </c>
      <c r="L263" s="39">
        <v>214100</v>
      </c>
    </row>
    <row r="264" spans="1:12">
      <c r="A264" s="36">
        <v>213</v>
      </c>
      <c r="B264" s="37">
        <v>641000</v>
      </c>
      <c r="C264" s="38">
        <v>644000</v>
      </c>
      <c r="D264" s="38">
        <v>54820</v>
      </c>
      <c r="E264" s="38">
        <v>48350</v>
      </c>
      <c r="F264" s="38">
        <v>41880</v>
      </c>
      <c r="G264" s="38">
        <v>35420</v>
      </c>
      <c r="H264" s="38">
        <v>28960</v>
      </c>
      <c r="I264" s="38">
        <v>22480</v>
      </c>
      <c r="J264" s="38">
        <v>17900</v>
      </c>
      <c r="K264" s="38">
        <v>14670</v>
      </c>
      <c r="L264" s="39">
        <v>215600</v>
      </c>
    </row>
    <row r="265" spans="1:12">
      <c r="A265" s="36">
        <v>214</v>
      </c>
      <c r="B265" s="37">
        <v>644000</v>
      </c>
      <c r="C265" s="38">
        <v>647000</v>
      </c>
      <c r="D265" s="38">
        <v>55370</v>
      </c>
      <c r="E265" s="38">
        <v>48910</v>
      </c>
      <c r="F265" s="38">
        <v>42430</v>
      </c>
      <c r="G265" s="38">
        <v>35970</v>
      </c>
      <c r="H265" s="38">
        <v>29510</v>
      </c>
      <c r="I265" s="38">
        <v>23030</v>
      </c>
      <c r="J265" s="38">
        <v>18170</v>
      </c>
      <c r="K265" s="38">
        <v>14950</v>
      </c>
      <c r="L265" s="39">
        <v>217000</v>
      </c>
    </row>
    <row r="266" spans="1:12">
      <c r="A266" s="36">
        <v>215</v>
      </c>
      <c r="B266" s="37">
        <v>647000</v>
      </c>
      <c r="C266" s="38">
        <v>650000</v>
      </c>
      <c r="D266" s="38">
        <v>55920</v>
      </c>
      <c r="E266" s="38">
        <v>49460</v>
      </c>
      <c r="F266" s="38">
        <v>42980</v>
      </c>
      <c r="G266" s="38">
        <v>36520</v>
      </c>
      <c r="H266" s="38">
        <v>30060</v>
      </c>
      <c r="I266" s="38">
        <v>23590</v>
      </c>
      <c r="J266" s="38">
        <v>18450</v>
      </c>
      <c r="K266" s="38">
        <v>15220</v>
      </c>
      <c r="L266" s="39">
        <v>218000</v>
      </c>
    </row>
    <row r="267" spans="1:12">
      <c r="A267" s="36"/>
      <c r="B267" s="37"/>
      <c r="C267" s="38"/>
      <c r="D267" s="38"/>
      <c r="E267" s="38"/>
      <c r="F267" s="38"/>
      <c r="G267" s="38"/>
      <c r="H267" s="38"/>
      <c r="I267" s="38"/>
      <c r="J267" s="38"/>
      <c r="K267" s="38"/>
      <c r="L267" s="39"/>
    </row>
    <row r="268" spans="1:12">
      <c r="A268" s="36">
        <v>216</v>
      </c>
      <c r="B268" s="37">
        <v>650000</v>
      </c>
      <c r="C268" s="38">
        <v>653000</v>
      </c>
      <c r="D268" s="38">
        <v>56470</v>
      </c>
      <c r="E268" s="38">
        <v>50010</v>
      </c>
      <c r="F268" s="38">
        <v>43540</v>
      </c>
      <c r="G268" s="38">
        <v>37070</v>
      </c>
      <c r="H268" s="38">
        <v>30610</v>
      </c>
      <c r="I268" s="38">
        <v>24140</v>
      </c>
      <c r="J268" s="38">
        <v>18730</v>
      </c>
      <c r="K268" s="38">
        <v>15500</v>
      </c>
      <c r="L268" s="39">
        <v>219000</v>
      </c>
    </row>
    <row r="269" spans="1:12">
      <c r="A269" s="36">
        <v>217</v>
      </c>
      <c r="B269" s="37">
        <v>653000</v>
      </c>
      <c r="C269" s="38">
        <v>656000</v>
      </c>
      <c r="D269" s="38">
        <v>57020</v>
      </c>
      <c r="E269" s="38">
        <v>50560</v>
      </c>
      <c r="F269" s="38">
        <v>44090</v>
      </c>
      <c r="G269" s="38">
        <v>37620</v>
      </c>
      <c r="H269" s="38">
        <v>31160</v>
      </c>
      <c r="I269" s="38">
        <v>24690</v>
      </c>
      <c r="J269" s="38">
        <v>19000</v>
      </c>
      <c r="K269" s="38">
        <v>15770</v>
      </c>
      <c r="L269" s="39">
        <v>220000</v>
      </c>
    </row>
    <row r="270" spans="1:12">
      <c r="A270" s="36">
        <v>218</v>
      </c>
      <c r="B270" s="37">
        <v>656000</v>
      </c>
      <c r="C270" s="38">
        <v>659000</v>
      </c>
      <c r="D270" s="38">
        <v>57570</v>
      </c>
      <c r="E270" s="38">
        <v>51110</v>
      </c>
      <c r="F270" s="38">
        <v>44640</v>
      </c>
      <c r="G270" s="38">
        <v>38180</v>
      </c>
      <c r="H270" s="38">
        <v>31710</v>
      </c>
      <c r="I270" s="38">
        <v>25240</v>
      </c>
      <c r="J270" s="38">
        <v>19280</v>
      </c>
      <c r="K270" s="38">
        <v>16050</v>
      </c>
      <c r="L270" s="39">
        <v>221000</v>
      </c>
    </row>
    <row r="271" spans="1:12">
      <c r="A271" s="36">
        <v>219</v>
      </c>
      <c r="B271" s="37">
        <v>659000</v>
      </c>
      <c r="C271" s="38">
        <v>662000</v>
      </c>
      <c r="D271" s="38">
        <v>58130</v>
      </c>
      <c r="E271" s="38">
        <v>51660</v>
      </c>
      <c r="F271" s="38">
        <v>45190</v>
      </c>
      <c r="G271" s="38">
        <v>38730</v>
      </c>
      <c r="H271" s="38">
        <v>32260</v>
      </c>
      <c r="I271" s="38">
        <v>25790</v>
      </c>
      <c r="J271" s="38">
        <v>19550</v>
      </c>
      <c r="K271" s="38">
        <v>16330</v>
      </c>
      <c r="L271" s="39">
        <v>222100</v>
      </c>
    </row>
    <row r="272" spans="1:12">
      <c r="A272" s="36">
        <v>220</v>
      </c>
      <c r="B272" s="37">
        <v>662000</v>
      </c>
      <c r="C272" s="38">
        <v>665000</v>
      </c>
      <c r="D272" s="38">
        <v>58680</v>
      </c>
      <c r="E272" s="38">
        <v>52210</v>
      </c>
      <c r="F272" s="38">
        <v>45740</v>
      </c>
      <c r="G272" s="38">
        <v>39280</v>
      </c>
      <c r="H272" s="38">
        <v>32810</v>
      </c>
      <c r="I272" s="38">
        <v>26340</v>
      </c>
      <c r="J272" s="38">
        <v>19880</v>
      </c>
      <c r="K272" s="38">
        <v>16600</v>
      </c>
      <c r="L272" s="39">
        <v>223100</v>
      </c>
    </row>
    <row r="273" spans="1:12">
      <c r="A273" s="36"/>
      <c r="B273" s="37"/>
      <c r="C273" s="38"/>
      <c r="D273" s="38"/>
      <c r="E273" s="38"/>
      <c r="F273" s="38"/>
      <c r="G273" s="38"/>
      <c r="H273" s="38"/>
      <c r="I273" s="38"/>
      <c r="J273" s="38"/>
      <c r="K273" s="38"/>
      <c r="L273" s="39"/>
    </row>
    <row r="274" spans="1:12">
      <c r="A274" s="36">
        <v>221</v>
      </c>
      <c r="B274" s="37">
        <v>665000</v>
      </c>
      <c r="C274" s="38">
        <v>668000</v>
      </c>
      <c r="D274" s="38">
        <v>59230</v>
      </c>
      <c r="E274" s="38">
        <v>52770</v>
      </c>
      <c r="F274" s="38">
        <v>46290</v>
      </c>
      <c r="G274" s="38">
        <v>39830</v>
      </c>
      <c r="H274" s="38">
        <v>33370</v>
      </c>
      <c r="I274" s="38">
        <v>26890</v>
      </c>
      <c r="J274" s="38">
        <v>20430</v>
      </c>
      <c r="K274" s="38">
        <v>16880</v>
      </c>
      <c r="L274" s="39">
        <v>224100</v>
      </c>
    </row>
    <row r="275" spans="1:12">
      <c r="A275" s="36">
        <v>222</v>
      </c>
      <c r="B275" s="37">
        <v>668000</v>
      </c>
      <c r="C275" s="38">
        <v>671000</v>
      </c>
      <c r="D275" s="38">
        <v>59780</v>
      </c>
      <c r="E275" s="38">
        <v>53320</v>
      </c>
      <c r="F275" s="38">
        <v>46840</v>
      </c>
      <c r="G275" s="38">
        <v>40380</v>
      </c>
      <c r="H275" s="38">
        <v>33920</v>
      </c>
      <c r="I275" s="38">
        <v>27440</v>
      </c>
      <c r="J275" s="38">
        <v>20980</v>
      </c>
      <c r="K275" s="38">
        <v>17150</v>
      </c>
      <c r="L275" s="39">
        <v>225000</v>
      </c>
    </row>
    <row r="276" spans="1:12">
      <c r="A276" s="36">
        <v>223</v>
      </c>
      <c r="B276" s="37">
        <v>671000</v>
      </c>
      <c r="C276" s="38">
        <v>674000</v>
      </c>
      <c r="D276" s="38">
        <v>60330</v>
      </c>
      <c r="E276" s="38">
        <v>53870</v>
      </c>
      <c r="F276" s="38">
        <v>47390</v>
      </c>
      <c r="G276" s="38">
        <v>40930</v>
      </c>
      <c r="H276" s="38">
        <v>34470</v>
      </c>
      <c r="I276" s="38">
        <v>28000</v>
      </c>
      <c r="J276" s="38">
        <v>21530</v>
      </c>
      <c r="K276" s="38">
        <v>17430</v>
      </c>
      <c r="L276" s="39">
        <v>226000</v>
      </c>
    </row>
    <row r="277" spans="1:12">
      <c r="A277" s="36">
        <v>224</v>
      </c>
      <c r="B277" s="37">
        <v>674000</v>
      </c>
      <c r="C277" s="38">
        <v>677000</v>
      </c>
      <c r="D277" s="38">
        <v>60880</v>
      </c>
      <c r="E277" s="38">
        <v>54420</v>
      </c>
      <c r="F277" s="38">
        <v>47950</v>
      </c>
      <c r="G277" s="38">
        <v>41480</v>
      </c>
      <c r="H277" s="38">
        <v>35020</v>
      </c>
      <c r="I277" s="38">
        <v>28550</v>
      </c>
      <c r="J277" s="38">
        <v>22080</v>
      </c>
      <c r="K277" s="38">
        <v>17700</v>
      </c>
      <c r="L277" s="39">
        <v>227100</v>
      </c>
    </row>
    <row r="278" spans="1:12">
      <c r="A278" s="36">
        <v>225</v>
      </c>
      <c r="B278" s="37">
        <v>677000</v>
      </c>
      <c r="C278" s="38">
        <v>680000</v>
      </c>
      <c r="D278" s="38">
        <v>61430</v>
      </c>
      <c r="E278" s="38">
        <v>54970</v>
      </c>
      <c r="F278" s="38">
        <v>48500</v>
      </c>
      <c r="G278" s="38">
        <v>42030</v>
      </c>
      <c r="H278" s="38">
        <v>35570</v>
      </c>
      <c r="I278" s="38">
        <v>29100</v>
      </c>
      <c r="J278" s="38">
        <v>22640</v>
      </c>
      <c r="K278" s="38">
        <v>17980</v>
      </c>
      <c r="L278" s="39">
        <v>228100</v>
      </c>
    </row>
    <row r="279" spans="1:12">
      <c r="A279" s="36"/>
      <c r="B279" s="37"/>
      <c r="C279" s="38"/>
      <c r="D279" s="38"/>
      <c r="E279" s="38"/>
      <c r="F279" s="38"/>
      <c r="G279" s="38"/>
      <c r="H279" s="38"/>
      <c r="I279" s="38"/>
      <c r="J279" s="38"/>
      <c r="K279" s="38"/>
      <c r="L279" s="39"/>
    </row>
    <row r="280" spans="1:12">
      <c r="A280" s="36">
        <v>226</v>
      </c>
      <c r="B280" s="37">
        <v>680000</v>
      </c>
      <c r="C280" s="38">
        <v>683000</v>
      </c>
      <c r="D280" s="38">
        <v>61980</v>
      </c>
      <c r="E280" s="38">
        <v>55520</v>
      </c>
      <c r="F280" s="38">
        <v>49050</v>
      </c>
      <c r="G280" s="38">
        <v>42590</v>
      </c>
      <c r="H280" s="38">
        <v>36120</v>
      </c>
      <c r="I280" s="38">
        <v>29650</v>
      </c>
      <c r="J280" s="38">
        <v>23190</v>
      </c>
      <c r="K280" s="38">
        <v>18260</v>
      </c>
      <c r="L280" s="39">
        <v>229100</v>
      </c>
    </row>
    <row r="281" spans="1:12">
      <c r="A281" s="36">
        <v>227</v>
      </c>
      <c r="B281" s="37">
        <v>683000</v>
      </c>
      <c r="C281" s="38">
        <v>686000</v>
      </c>
      <c r="D281" s="38">
        <v>62540</v>
      </c>
      <c r="E281" s="38">
        <v>56070</v>
      </c>
      <c r="F281" s="38">
        <v>49600</v>
      </c>
      <c r="G281" s="38">
        <v>43140</v>
      </c>
      <c r="H281" s="38">
        <v>36670</v>
      </c>
      <c r="I281" s="38">
        <v>30200</v>
      </c>
      <c r="J281" s="38">
        <v>23740</v>
      </c>
      <c r="K281" s="38">
        <v>18530</v>
      </c>
      <c r="L281" s="39">
        <v>230100</v>
      </c>
    </row>
    <row r="282" spans="1:12">
      <c r="A282" s="36">
        <v>228</v>
      </c>
      <c r="B282" s="37">
        <v>686000</v>
      </c>
      <c r="C282" s="38">
        <v>689000</v>
      </c>
      <c r="D282" s="38">
        <v>63090</v>
      </c>
      <c r="E282" s="38">
        <v>56620</v>
      </c>
      <c r="F282" s="38">
        <v>50150</v>
      </c>
      <c r="G282" s="38">
        <v>43690</v>
      </c>
      <c r="H282" s="38">
        <v>37230</v>
      </c>
      <c r="I282" s="38">
        <v>30750</v>
      </c>
      <c r="J282" s="38">
        <v>24290</v>
      </c>
      <c r="K282" s="38">
        <v>18810</v>
      </c>
      <c r="L282" s="39">
        <v>231200</v>
      </c>
    </row>
    <row r="283" spans="1:12">
      <c r="A283" s="36">
        <v>229</v>
      </c>
      <c r="B283" s="37">
        <v>689000</v>
      </c>
      <c r="C283" s="38">
        <v>692000</v>
      </c>
      <c r="D283" s="38">
        <v>63640</v>
      </c>
      <c r="E283" s="38">
        <v>57180</v>
      </c>
      <c r="F283" s="38">
        <v>50700</v>
      </c>
      <c r="G283" s="38">
        <v>44240</v>
      </c>
      <c r="H283" s="38">
        <v>37780</v>
      </c>
      <c r="I283" s="38">
        <v>31300</v>
      </c>
      <c r="J283" s="38">
        <v>24840</v>
      </c>
      <c r="K283" s="38">
        <v>19080</v>
      </c>
      <c r="L283" s="39">
        <v>232700</v>
      </c>
    </row>
    <row r="284" spans="1:12">
      <c r="A284" s="36">
        <v>230</v>
      </c>
      <c r="B284" s="37">
        <v>692000</v>
      </c>
      <c r="C284" s="38">
        <v>695000</v>
      </c>
      <c r="D284" s="38">
        <v>64190</v>
      </c>
      <c r="E284" s="38">
        <v>57730</v>
      </c>
      <c r="F284" s="38">
        <v>51250</v>
      </c>
      <c r="G284" s="38">
        <v>44790</v>
      </c>
      <c r="H284" s="38">
        <v>38330</v>
      </c>
      <c r="I284" s="38">
        <v>31860</v>
      </c>
      <c r="J284" s="38">
        <v>25390</v>
      </c>
      <c r="K284" s="38">
        <v>19360</v>
      </c>
      <c r="L284" s="39">
        <v>234200</v>
      </c>
    </row>
    <row r="285" spans="1:12">
      <c r="A285" s="36"/>
      <c r="B285" s="37"/>
      <c r="C285" s="38"/>
      <c r="D285" s="38"/>
      <c r="E285" s="38"/>
      <c r="F285" s="38"/>
      <c r="G285" s="38"/>
      <c r="H285" s="38"/>
      <c r="I285" s="38"/>
      <c r="J285" s="38"/>
      <c r="K285" s="38"/>
      <c r="L285" s="39"/>
    </row>
    <row r="286" spans="1:12">
      <c r="A286" s="36">
        <v>231</v>
      </c>
      <c r="B286" s="37">
        <v>695000</v>
      </c>
      <c r="C286" s="38">
        <v>698000</v>
      </c>
      <c r="D286" s="38">
        <v>64740</v>
      </c>
      <c r="E286" s="38">
        <v>58280</v>
      </c>
      <c r="F286" s="38">
        <v>51810</v>
      </c>
      <c r="G286" s="38">
        <v>45340</v>
      </c>
      <c r="H286" s="38">
        <v>38880</v>
      </c>
      <c r="I286" s="38">
        <v>32410</v>
      </c>
      <c r="J286" s="38">
        <v>25940</v>
      </c>
      <c r="K286" s="38">
        <v>19630</v>
      </c>
      <c r="L286" s="39">
        <v>235700</v>
      </c>
    </row>
    <row r="287" spans="1:12">
      <c r="A287" s="36">
        <v>232</v>
      </c>
      <c r="B287" s="37">
        <v>698000</v>
      </c>
      <c r="C287" s="38">
        <v>701000</v>
      </c>
      <c r="D287" s="38">
        <v>65290</v>
      </c>
      <c r="E287" s="38">
        <v>58830</v>
      </c>
      <c r="F287" s="38">
        <v>52360</v>
      </c>
      <c r="G287" s="38">
        <v>45890</v>
      </c>
      <c r="H287" s="38">
        <v>39430</v>
      </c>
      <c r="I287" s="38">
        <v>32960</v>
      </c>
      <c r="J287" s="38">
        <v>26490</v>
      </c>
      <c r="K287" s="38">
        <v>20030</v>
      </c>
      <c r="L287" s="39">
        <v>237300</v>
      </c>
    </row>
    <row r="288" spans="1:12">
      <c r="A288" s="36">
        <v>233</v>
      </c>
      <c r="B288" s="37">
        <v>701000</v>
      </c>
      <c r="C288" s="38">
        <v>704000</v>
      </c>
      <c r="D288" s="38">
        <v>65840</v>
      </c>
      <c r="E288" s="38">
        <v>59380</v>
      </c>
      <c r="F288" s="38">
        <v>52910</v>
      </c>
      <c r="G288" s="38">
        <v>46450</v>
      </c>
      <c r="H288" s="38">
        <v>39980</v>
      </c>
      <c r="I288" s="38">
        <v>33510</v>
      </c>
      <c r="J288" s="38">
        <v>27050</v>
      </c>
      <c r="K288" s="38">
        <v>20580</v>
      </c>
      <c r="L288" s="39">
        <v>238900</v>
      </c>
    </row>
    <row r="289" spans="1:12">
      <c r="A289" s="36">
        <v>234</v>
      </c>
      <c r="B289" s="37">
        <v>704000</v>
      </c>
      <c r="C289" s="38">
        <v>707000</v>
      </c>
      <c r="D289" s="38">
        <v>66400</v>
      </c>
      <c r="E289" s="38">
        <v>59930</v>
      </c>
      <c r="F289" s="38">
        <v>53460</v>
      </c>
      <c r="G289" s="38">
        <v>47000</v>
      </c>
      <c r="H289" s="38">
        <v>40530</v>
      </c>
      <c r="I289" s="38">
        <v>34060</v>
      </c>
      <c r="J289" s="38">
        <v>27600</v>
      </c>
      <c r="K289" s="38">
        <v>21130</v>
      </c>
      <c r="L289" s="39">
        <v>240400</v>
      </c>
    </row>
    <row r="290" spans="1:12">
      <c r="A290" s="36">
        <v>235</v>
      </c>
      <c r="B290" s="37">
        <v>707000</v>
      </c>
      <c r="C290" s="38">
        <v>710000</v>
      </c>
      <c r="D290" s="38">
        <v>66950</v>
      </c>
      <c r="E290" s="38">
        <v>60480</v>
      </c>
      <c r="F290" s="38">
        <v>54010</v>
      </c>
      <c r="G290" s="38">
        <v>47550</v>
      </c>
      <c r="H290" s="38">
        <v>41090</v>
      </c>
      <c r="I290" s="38">
        <v>34610</v>
      </c>
      <c r="J290" s="38">
        <v>28150</v>
      </c>
      <c r="K290" s="38">
        <v>21690</v>
      </c>
      <c r="L290" s="39">
        <v>242000</v>
      </c>
    </row>
    <row r="291" spans="1:12">
      <c r="A291" s="36"/>
      <c r="B291" s="37"/>
      <c r="C291" s="38"/>
      <c r="D291" s="38"/>
      <c r="E291" s="38"/>
      <c r="F291" s="38"/>
      <c r="G291" s="38"/>
      <c r="H291" s="38"/>
      <c r="I291" s="38"/>
      <c r="J291" s="38"/>
      <c r="K291" s="38"/>
      <c r="L291" s="39"/>
    </row>
    <row r="292" spans="1:12">
      <c r="A292" s="36">
        <v>236</v>
      </c>
      <c r="B292" s="37">
        <v>710000</v>
      </c>
      <c r="C292" s="38">
        <v>713000</v>
      </c>
      <c r="D292" s="38">
        <v>67500</v>
      </c>
      <c r="E292" s="38">
        <v>61040</v>
      </c>
      <c r="F292" s="38">
        <v>54560</v>
      </c>
      <c r="G292" s="38">
        <v>48100</v>
      </c>
      <c r="H292" s="38">
        <v>41640</v>
      </c>
      <c r="I292" s="38">
        <v>35160</v>
      </c>
      <c r="J292" s="38">
        <v>28700</v>
      </c>
      <c r="K292" s="38">
        <v>22240</v>
      </c>
      <c r="L292" s="39">
        <v>243500</v>
      </c>
    </row>
    <row r="293" spans="1:12">
      <c r="A293" s="36">
        <v>237</v>
      </c>
      <c r="B293" s="37">
        <v>713000</v>
      </c>
      <c r="C293" s="38">
        <v>716000</v>
      </c>
      <c r="D293" s="38">
        <v>68050</v>
      </c>
      <c r="E293" s="38">
        <v>61590</v>
      </c>
      <c r="F293" s="38">
        <v>55110</v>
      </c>
      <c r="G293" s="38">
        <v>48650</v>
      </c>
      <c r="H293" s="38">
        <v>42190</v>
      </c>
      <c r="I293" s="38">
        <v>35710</v>
      </c>
      <c r="J293" s="38">
        <v>29250</v>
      </c>
      <c r="K293" s="38">
        <v>22790</v>
      </c>
      <c r="L293" s="39">
        <v>245000</v>
      </c>
    </row>
    <row r="294" spans="1:12">
      <c r="A294" s="36">
        <v>238</v>
      </c>
      <c r="B294" s="37">
        <v>716000</v>
      </c>
      <c r="C294" s="38">
        <v>719000</v>
      </c>
      <c r="D294" s="38">
        <v>68600</v>
      </c>
      <c r="E294" s="38">
        <v>62140</v>
      </c>
      <c r="F294" s="38">
        <v>55660</v>
      </c>
      <c r="G294" s="38">
        <v>49200</v>
      </c>
      <c r="H294" s="38">
        <v>42740</v>
      </c>
      <c r="I294" s="38">
        <v>36270</v>
      </c>
      <c r="J294" s="38">
        <v>29800</v>
      </c>
      <c r="K294" s="38">
        <v>23340</v>
      </c>
      <c r="L294" s="39">
        <v>246600</v>
      </c>
    </row>
    <row r="295" spans="1:12">
      <c r="A295" s="36">
        <v>239</v>
      </c>
      <c r="B295" s="37">
        <v>719000</v>
      </c>
      <c r="C295" s="38">
        <v>722000</v>
      </c>
      <c r="D295" s="38">
        <v>69150</v>
      </c>
      <c r="E295" s="38">
        <v>62690</v>
      </c>
      <c r="F295" s="38">
        <v>56220</v>
      </c>
      <c r="G295" s="38">
        <v>49750</v>
      </c>
      <c r="H295" s="38">
        <v>43290</v>
      </c>
      <c r="I295" s="38">
        <v>36820</v>
      </c>
      <c r="J295" s="38">
        <v>30350</v>
      </c>
      <c r="K295" s="38">
        <v>23890</v>
      </c>
      <c r="L295" s="39">
        <v>248100</v>
      </c>
    </row>
    <row r="296" spans="1:12">
      <c r="A296" s="36">
        <v>240</v>
      </c>
      <c r="B296" s="37">
        <v>722000</v>
      </c>
      <c r="C296" s="38">
        <v>725000</v>
      </c>
      <c r="D296" s="38">
        <v>69700</v>
      </c>
      <c r="E296" s="38">
        <v>63240</v>
      </c>
      <c r="F296" s="38">
        <v>56770</v>
      </c>
      <c r="G296" s="38">
        <v>50300</v>
      </c>
      <c r="H296" s="38">
        <v>43840</v>
      </c>
      <c r="I296" s="38">
        <v>37370</v>
      </c>
      <c r="J296" s="38">
        <v>30910</v>
      </c>
      <c r="K296" s="38">
        <v>24440</v>
      </c>
      <c r="L296" s="39">
        <v>249700</v>
      </c>
    </row>
    <row r="297" spans="1:12">
      <c r="A297" s="36"/>
      <c r="B297" s="37"/>
      <c r="C297" s="38"/>
      <c r="D297" s="38"/>
      <c r="E297" s="38"/>
      <c r="F297" s="38"/>
      <c r="G297" s="38"/>
      <c r="H297" s="38"/>
      <c r="I297" s="38"/>
      <c r="J297" s="38"/>
      <c r="K297" s="38"/>
      <c r="L297" s="39"/>
    </row>
    <row r="298" spans="1:12">
      <c r="A298" s="36">
        <v>241</v>
      </c>
      <c r="B298" s="37">
        <v>725000</v>
      </c>
      <c r="C298" s="38">
        <v>728000</v>
      </c>
      <c r="D298" s="38">
        <v>70260</v>
      </c>
      <c r="E298" s="38">
        <v>63790</v>
      </c>
      <c r="F298" s="38">
        <v>57320</v>
      </c>
      <c r="G298" s="38">
        <v>50860</v>
      </c>
      <c r="H298" s="38">
        <v>44390</v>
      </c>
      <c r="I298" s="38">
        <v>37920</v>
      </c>
      <c r="J298" s="38">
        <v>31460</v>
      </c>
      <c r="K298" s="38">
        <v>24990</v>
      </c>
      <c r="L298" s="39">
        <v>251300</v>
      </c>
    </row>
    <row r="299" spans="1:12">
      <c r="A299" s="36">
        <v>242</v>
      </c>
      <c r="B299" s="37">
        <v>728000</v>
      </c>
      <c r="C299" s="38">
        <v>731000</v>
      </c>
      <c r="D299" s="38">
        <v>70810</v>
      </c>
      <c r="E299" s="38">
        <v>64340</v>
      </c>
      <c r="F299" s="38">
        <v>57870</v>
      </c>
      <c r="G299" s="38">
        <v>51410</v>
      </c>
      <c r="H299" s="38">
        <v>44940</v>
      </c>
      <c r="I299" s="38">
        <v>38470</v>
      </c>
      <c r="J299" s="38">
        <v>32010</v>
      </c>
      <c r="K299" s="38">
        <v>25550</v>
      </c>
      <c r="L299" s="39">
        <v>252800</v>
      </c>
    </row>
    <row r="300" spans="1:12">
      <c r="A300" s="36">
        <v>243</v>
      </c>
      <c r="B300" s="37">
        <v>731000</v>
      </c>
      <c r="C300" s="38">
        <v>734000</v>
      </c>
      <c r="D300" s="38">
        <v>71360</v>
      </c>
      <c r="E300" s="38">
        <v>64890</v>
      </c>
      <c r="F300" s="38">
        <v>58420</v>
      </c>
      <c r="G300" s="38">
        <v>51960</v>
      </c>
      <c r="H300" s="38">
        <v>45500</v>
      </c>
      <c r="I300" s="38">
        <v>39020</v>
      </c>
      <c r="J300" s="38">
        <v>32560</v>
      </c>
      <c r="K300" s="38">
        <v>26100</v>
      </c>
      <c r="L300" s="39">
        <v>254300</v>
      </c>
    </row>
    <row r="301" spans="1:12">
      <c r="A301" s="36">
        <v>244</v>
      </c>
      <c r="B301" s="37">
        <v>734000</v>
      </c>
      <c r="C301" s="38">
        <v>737000</v>
      </c>
      <c r="D301" s="38">
        <v>71910</v>
      </c>
      <c r="E301" s="38">
        <v>65450</v>
      </c>
      <c r="F301" s="38">
        <v>58970</v>
      </c>
      <c r="G301" s="38">
        <v>52510</v>
      </c>
      <c r="H301" s="38">
        <v>46050</v>
      </c>
      <c r="I301" s="38">
        <v>39570</v>
      </c>
      <c r="J301" s="38">
        <v>33110</v>
      </c>
      <c r="K301" s="38">
        <v>26650</v>
      </c>
      <c r="L301" s="39">
        <v>255900</v>
      </c>
    </row>
    <row r="302" spans="1:12">
      <c r="A302" s="36">
        <v>245</v>
      </c>
      <c r="B302" s="37">
        <v>737000</v>
      </c>
      <c r="C302" s="38">
        <v>740000</v>
      </c>
      <c r="D302" s="38">
        <v>72460</v>
      </c>
      <c r="E302" s="38">
        <v>66000</v>
      </c>
      <c r="F302" s="38">
        <v>59520</v>
      </c>
      <c r="G302" s="38">
        <v>53060</v>
      </c>
      <c r="H302" s="38">
        <v>46600</v>
      </c>
      <c r="I302" s="38">
        <v>40130</v>
      </c>
      <c r="J302" s="38">
        <v>33660</v>
      </c>
      <c r="K302" s="38">
        <v>27200</v>
      </c>
      <c r="L302" s="39">
        <v>257400</v>
      </c>
    </row>
    <row r="303" spans="1:12" ht="14.25" thickBot="1">
      <c r="A303" s="36"/>
      <c r="B303" s="40"/>
      <c r="C303" s="41"/>
      <c r="D303" s="41"/>
      <c r="E303" s="41"/>
      <c r="F303" s="41"/>
      <c r="G303" s="41"/>
      <c r="H303" s="41"/>
      <c r="I303" s="41"/>
      <c r="J303" s="41"/>
      <c r="K303" s="41"/>
      <c r="L303" s="42"/>
    </row>
    <row r="304" spans="1:12">
      <c r="A304" s="36">
        <v>246</v>
      </c>
      <c r="B304" s="37">
        <v>740000</v>
      </c>
      <c r="C304" s="38">
        <v>743000</v>
      </c>
      <c r="D304" s="38">
        <v>73010</v>
      </c>
      <c r="E304" s="38">
        <v>66550</v>
      </c>
      <c r="F304" s="38">
        <v>60080</v>
      </c>
      <c r="G304" s="38">
        <v>53610</v>
      </c>
      <c r="H304" s="38">
        <v>47150</v>
      </c>
      <c r="I304" s="38">
        <v>40680</v>
      </c>
      <c r="J304" s="38">
        <v>34210</v>
      </c>
      <c r="K304" s="38">
        <v>27750</v>
      </c>
      <c r="L304" s="39">
        <v>259000</v>
      </c>
    </row>
    <row r="305" spans="1:12">
      <c r="A305" s="36">
        <v>247</v>
      </c>
      <c r="B305" s="37">
        <v>743000</v>
      </c>
      <c r="C305" s="38">
        <v>746000</v>
      </c>
      <c r="D305" s="38">
        <v>73560</v>
      </c>
      <c r="E305" s="38">
        <v>67100</v>
      </c>
      <c r="F305" s="38">
        <v>60630</v>
      </c>
      <c r="G305" s="38">
        <v>54160</v>
      </c>
      <c r="H305" s="38">
        <v>47700</v>
      </c>
      <c r="I305" s="38">
        <v>41230</v>
      </c>
      <c r="J305" s="38">
        <v>34770</v>
      </c>
      <c r="K305" s="38">
        <v>28300</v>
      </c>
      <c r="L305" s="39">
        <v>260600</v>
      </c>
    </row>
    <row r="306" spans="1:12">
      <c r="A306" s="36">
        <v>248</v>
      </c>
      <c r="B306" s="37">
        <v>746000</v>
      </c>
      <c r="C306" s="38">
        <v>749000</v>
      </c>
      <c r="D306" s="38">
        <v>74110</v>
      </c>
      <c r="E306" s="38">
        <v>67650</v>
      </c>
      <c r="F306" s="38">
        <v>61180</v>
      </c>
      <c r="G306" s="38">
        <v>54720</v>
      </c>
      <c r="H306" s="38">
        <v>48250</v>
      </c>
      <c r="I306" s="38">
        <v>41780</v>
      </c>
      <c r="J306" s="38">
        <v>35320</v>
      </c>
      <c r="K306" s="38">
        <v>28850</v>
      </c>
      <c r="L306" s="39">
        <v>262100</v>
      </c>
    </row>
    <row r="307" spans="1:12">
      <c r="A307" s="36">
        <v>249</v>
      </c>
      <c r="B307" s="37">
        <v>749000</v>
      </c>
      <c r="C307" s="38">
        <v>752000</v>
      </c>
      <c r="D307" s="38">
        <v>74670</v>
      </c>
      <c r="E307" s="38">
        <v>68200</v>
      </c>
      <c r="F307" s="38">
        <v>61730</v>
      </c>
      <c r="G307" s="38">
        <v>55270</v>
      </c>
      <c r="H307" s="38">
        <v>48800</v>
      </c>
      <c r="I307" s="38">
        <v>42330</v>
      </c>
      <c r="J307" s="38">
        <v>35870</v>
      </c>
      <c r="K307" s="38">
        <v>29400</v>
      </c>
      <c r="L307" s="39">
        <v>263600</v>
      </c>
    </row>
    <row r="308" spans="1:12">
      <c r="A308" s="36">
        <v>250</v>
      </c>
      <c r="B308" s="37">
        <v>752000</v>
      </c>
      <c r="C308" s="38">
        <v>755000</v>
      </c>
      <c r="D308" s="38">
        <v>75220</v>
      </c>
      <c r="E308" s="38">
        <v>68750</v>
      </c>
      <c r="F308" s="38">
        <v>62280</v>
      </c>
      <c r="G308" s="38">
        <v>55820</v>
      </c>
      <c r="H308" s="38">
        <v>49360</v>
      </c>
      <c r="I308" s="38">
        <v>42880</v>
      </c>
      <c r="J308" s="38">
        <v>36420</v>
      </c>
      <c r="K308" s="38">
        <v>29960</v>
      </c>
      <c r="L308" s="39">
        <v>265200</v>
      </c>
    </row>
    <row r="309" spans="1:12">
      <c r="A309" s="36"/>
      <c r="B309" s="37"/>
      <c r="C309" s="38"/>
      <c r="D309" s="38"/>
      <c r="E309" s="38"/>
      <c r="F309" s="38"/>
      <c r="G309" s="38"/>
      <c r="H309" s="38"/>
      <c r="I309" s="38"/>
      <c r="J309" s="38"/>
      <c r="K309" s="38"/>
      <c r="L309" s="39"/>
    </row>
    <row r="310" spans="1:12">
      <c r="A310" s="36">
        <v>251</v>
      </c>
      <c r="B310" s="37">
        <v>755000</v>
      </c>
      <c r="C310" s="38">
        <v>758000</v>
      </c>
      <c r="D310" s="38">
        <v>75770</v>
      </c>
      <c r="E310" s="38">
        <v>69310</v>
      </c>
      <c r="F310" s="38">
        <v>62830</v>
      </c>
      <c r="G310" s="38">
        <v>56370</v>
      </c>
      <c r="H310" s="38">
        <v>49910</v>
      </c>
      <c r="I310" s="38">
        <v>43430</v>
      </c>
      <c r="J310" s="38">
        <v>36970</v>
      </c>
      <c r="K310" s="38">
        <v>30510</v>
      </c>
      <c r="L310" s="39">
        <v>266700</v>
      </c>
    </row>
    <row r="311" spans="1:12">
      <c r="A311" s="36">
        <v>252</v>
      </c>
      <c r="B311" s="37">
        <v>758000</v>
      </c>
      <c r="C311" s="38">
        <v>761000</v>
      </c>
      <c r="D311" s="38">
        <v>76320</v>
      </c>
      <c r="E311" s="38">
        <v>69860</v>
      </c>
      <c r="F311" s="38">
        <v>63380</v>
      </c>
      <c r="G311" s="38">
        <v>56920</v>
      </c>
      <c r="H311" s="38">
        <v>50460</v>
      </c>
      <c r="I311" s="38">
        <v>43980</v>
      </c>
      <c r="J311" s="38">
        <v>37520</v>
      </c>
      <c r="K311" s="38">
        <v>31060</v>
      </c>
      <c r="L311" s="39">
        <v>268200</v>
      </c>
    </row>
    <row r="312" spans="1:12">
      <c r="A312" s="36">
        <v>253</v>
      </c>
      <c r="B312" s="37">
        <v>761000</v>
      </c>
      <c r="C312" s="38">
        <v>764000</v>
      </c>
      <c r="D312" s="38">
        <v>76870</v>
      </c>
      <c r="E312" s="38">
        <v>70410</v>
      </c>
      <c r="F312" s="38">
        <v>63940</v>
      </c>
      <c r="G312" s="38">
        <v>57470</v>
      </c>
      <c r="H312" s="38">
        <v>51010</v>
      </c>
      <c r="I312" s="38">
        <v>44540</v>
      </c>
      <c r="J312" s="38">
        <v>38070</v>
      </c>
      <c r="K312" s="38">
        <v>31610</v>
      </c>
      <c r="L312" s="39">
        <v>269900</v>
      </c>
    </row>
    <row r="313" spans="1:12">
      <c r="A313" s="36">
        <v>254</v>
      </c>
      <c r="B313" s="37">
        <v>764000</v>
      </c>
      <c r="C313" s="38">
        <v>767000</v>
      </c>
      <c r="D313" s="38">
        <v>77420</v>
      </c>
      <c r="E313" s="38">
        <v>70960</v>
      </c>
      <c r="F313" s="38">
        <v>64490</v>
      </c>
      <c r="G313" s="38">
        <v>58020</v>
      </c>
      <c r="H313" s="38">
        <v>51560</v>
      </c>
      <c r="I313" s="38">
        <v>45090</v>
      </c>
      <c r="J313" s="38">
        <v>38620</v>
      </c>
      <c r="K313" s="38">
        <v>32160</v>
      </c>
      <c r="L313" s="39">
        <v>271400</v>
      </c>
    </row>
    <row r="314" spans="1:12">
      <c r="A314" s="36">
        <v>255</v>
      </c>
      <c r="B314" s="37">
        <v>767000</v>
      </c>
      <c r="C314" s="38">
        <v>770000</v>
      </c>
      <c r="D314" s="38">
        <v>77970</v>
      </c>
      <c r="E314" s="38">
        <v>71510</v>
      </c>
      <c r="F314" s="38">
        <v>65040</v>
      </c>
      <c r="G314" s="38">
        <v>58570</v>
      </c>
      <c r="H314" s="38">
        <v>52110</v>
      </c>
      <c r="I314" s="38">
        <v>45640</v>
      </c>
      <c r="J314" s="38">
        <v>39180</v>
      </c>
      <c r="K314" s="38">
        <v>32710</v>
      </c>
      <c r="L314" s="39">
        <v>272900</v>
      </c>
    </row>
    <row r="315" spans="1:12">
      <c r="A315" s="36"/>
      <c r="B315" s="37"/>
      <c r="C315" s="38"/>
      <c r="D315" s="38"/>
      <c r="E315" s="38"/>
      <c r="F315" s="38"/>
      <c r="G315" s="38"/>
      <c r="H315" s="38"/>
      <c r="I315" s="38"/>
      <c r="J315" s="38"/>
      <c r="K315" s="38"/>
      <c r="L315" s="39"/>
    </row>
    <row r="316" spans="1:12">
      <c r="A316" s="36">
        <v>256</v>
      </c>
      <c r="B316" s="37">
        <v>770000</v>
      </c>
      <c r="C316" s="38">
        <v>773000</v>
      </c>
      <c r="D316" s="38">
        <v>78530</v>
      </c>
      <c r="E316" s="38">
        <v>72060</v>
      </c>
      <c r="F316" s="38">
        <v>65590</v>
      </c>
      <c r="G316" s="38">
        <v>59130</v>
      </c>
      <c r="H316" s="38">
        <v>52660</v>
      </c>
      <c r="I316" s="38">
        <v>46190</v>
      </c>
      <c r="J316" s="38">
        <v>39730</v>
      </c>
      <c r="K316" s="38">
        <v>33260</v>
      </c>
      <c r="L316" s="39">
        <v>274400</v>
      </c>
    </row>
    <row r="317" spans="1:12">
      <c r="A317" s="36">
        <v>257</v>
      </c>
      <c r="B317" s="37">
        <v>773000</v>
      </c>
      <c r="C317" s="38">
        <v>776000</v>
      </c>
      <c r="D317" s="38">
        <v>79080</v>
      </c>
      <c r="E317" s="38">
        <v>72610</v>
      </c>
      <c r="F317" s="38">
        <v>66140</v>
      </c>
      <c r="G317" s="38">
        <v>59680</v>
      </c>
      <c r="H317" s="38">
        <v>53210</v>
      </c>
      <c r="I317" s="38">
        <v>46740</v>
      </c>
      <c r="J317" s="38">
        <v>40280</v>
      </c>
      <c r="K317" s="38">
        <v>33820</v>
      </c>
      <c r="L317" s="39">
        <v>276000</v>
      </c>
    </row>
    <row r="318" spans="1:12">
      <c r="A318" s="36">
        <v>258</v>
      </c>
      <c r="B318" s="37">
        <v>776000</v>
      </c>
      <c r="C318" s="38">
        <v>779000</v>
      </c>
      <c r="D318" s="38">
        <v>79630</v>
      </c>
      <c r="E318" s="38">
        <v>73160</v>
      </c>
      <c r="F318" s="38">
        <v>66690</v>
      </c>
      <c r="G318" s="38">
        <v>60230</v>
      </c>
      <c r="H318" s="38">
        <v>53770</v>
      </c>
      <c r="I318" s="38">
        <v>47290</v>
      </c>
      <c r="J318" s="38">
        <v>40830</v>
      </c>
      <c r="K318" s="38">
        <v>34370</v>
      </c>
      <c r="L318" s="39">
        <v>277500</v>
      </c>
    </row>
    <row r="319" spans="1:12">
      <c r="A319" s="36">
        <v>259</v>
      </c>
      <c r="B319" s="37">
        <v>779000</v>
      </c>
      <c r="C319" s="38">
        <v>782000</v>
      </c>
      <c r="D319" s="38">
        <v>80180</v>
      </c>
      <c r="E319" s="38">
        <v>73720</v>
      </c>
      <c r="F319" s="38">
        <v>67240</v>
      </c>
      <c r="G319" s="38">
        <v>60780</v>
      </c>
      <c r="H319" s="38">
        <v>54320</v>
      </c>
      <c r="I319" s="38">
        <v>47840</v>
      </c>
      <c r="J319" s="38">
        <v>41380</v>
      </c>
      <c r="K319" s="38">
        <v>34920</v>
      </c>
      <c r="L319" s="39">
        <v>279000</v>
      </c>
    </row>
    <row r="320" spans="1:12">
      <c r="A320" s="36">
        <v>260</v>
      </c>
      <c r="B320" s="37">
        <v>782000</v>
      </c>
      <c r="C320" s="38">
        <v>785000</v>
      </c>
      <c r="D320" s="38">
        <v>80730</v>
      </c>
      <c r="E320" s="38">
        <v>74270</v>
      </c>
      <c r="F320" s="38">
        <v>67790</v>
      </c>
      <c r="G320" s="38">
        <v>61330</v>
      </c>
      <c r="H320" s="38">
        <v>54870</v>
      </c>
      <c r="I320" s="38">
        <v>48400</v>
      </c>
      <c r="J320" s="38">
        <v>41930</v>
      </c>
      <c r="K320" s="38">
        <v>35470</v>
      </c>
      <c r="L320" s="39">
        <v>280700</v>
      </c>
    </row>
    <row r="321" spans="1:12">
      <c r="A321" s="36"/>
      <c r="B321" s="37"/>
      <c r="C321" s="38"/>
      <c r="D321" s="38"/>
      <c r="E321" s="38"/>
      <c r="F321" s="38"/>
      <c r="G321" s="38"/>
      <c r="H321" s="38"/>
      <c r="I321" s="38"/>
      <c r="J321" s="38"/>
      <c r="K321" s="38"/>
      <c r="L321" s="39"/>
    </row>
    <row r="322" spans="1:12">
      <c r="A322" s="36">
        <v>261</v>
      </c>
      <c r="B322" s="37">
        <v>785000</v>
      </c>
      <c r="C322" s="38">
        <v>788000</v>
      </c>
      <c r="D322" s="38">
        <v>81280</v>
      </c>
      <c r="E322" s="38">
        <v>74820</v>
      </c>
      <c r="F322" s="38">
        <v>68350</v>
      </c>
      <c r="G322" s="38">
        <v>61880</v>
      </c>
      <c r="H322" s="38">
        <v>55420</v>
      </c>
      <c r="I322" s="38">
        <v>48950</v>
      </c>
      <c r="J322" s="38">
        <v>42480</v>
      </c>
      <c r="K322" s="38">
        <v>36020</v>
      </c>
      <c r="L322" s="39">
        <v>282200</v>
      </c>
    </row>
    <row r="323" spans="1:12">
      <c r="A323" s="36">
        <v>262</v>
      </c>
      <c r="B323" s="37">
        <v>788000</v>
      </c>
      <c r="C323" s="38">
        <v>791000</v>
      </c>
      <c r="D323" s="38">
        <v>81830</v>
      </c>
      <c r="E323" s="38">
        <v>75370</v>
      </c>
      <c r="F323" s="38">
        <v>68900</v>
      </c>
      <c r="G323" s="38">
        <v>62430</v>
      </c>
      <c r="H323" s="38">
        <v>55970</v>
      </c>
      <c r="I323" s="38">
        <v>49500</v>
      </c>
      <c r="J323" s="38">
        <v>43040</v>
      </c>
      <c r="K323" s="38">
        <v>36570</v>
      </c>
      <c r="L323" s="39">
        <v>283700</v>
      </c>
    </row>
    <row r="324" spans="1:12">
      <c r="A324" s="36">
        <v>263</v>
      </c>
      <c r="B324" s="37">
        <v>791000</v>
      </c>
      <c r="C324" s="38">
        <v>794000</v>
      </c>
      <c r="D324" s="38">
        <v>82460</v>
      </c>
      <c r="E324" s="38">
        <v>75920</v>
      </c>
      <c r="F324" s="38">
        <v>69450</v>
      </c>
      <c r="G324" s="38">
        <v>62990</v>
      </c>
      <c r="H324" s="38">
        <v>56520</v>
      </c>
      <c r="I324" s="38">
        <v>50050</v>
      </c>
      <c r="J324" s="38">
        <v>43590</v>
      </c>
      <c r="K324" s="38">
        <v>37120</v>
      </c>
      <c r="L324" s="39">
        <v>285300</v>
      </c>
    </row>
    <row r="325" spans="1:12">
      <c r="A325" s="36">
        <v>264</v>
      </c>
      <c r="B325" s="37">
        <v>794000</v>
      </c>
      <c r="C325" s="38">
        <v>797000</v>
      </c>
      <c r="D325" s="38">
        <v>83100</v>
      </c>
      <c r="E325" s="38">
        <v>76470</v>
      </c>
      <c r="F325" s="38">
        <v>70000</v>
      </c>
      <c r="G325" s="38">
        <v>63540</v>
      </c>
      <c r="H325" s="38">
        <v>57070</v>
      </c>
      <c r="I325" s="38">
        <v>50600</v>
      </c>
      <c r="J325" s="38">
        <v>44140</v>
      </c>
      <c r="K325" s="38">
        <v>37670</v>
      </c>
      <c r="L325" s="39">
        <v>286800</v>
      </c>
    </row>
    <row r="326" spans="1:12">
      <c r="A326" s="36">
        <v>265</v>
      </c>
      <c r="B326" s="37">
        <v>797000</v>
      </c>
      <c r="C326" s="38">
        <v>800000</v>
      </c>
      <c r="D326" s="38">
        <v>83730</v>
      </c>
      <c r="E326" s="38">
        <v>77020</v>
      </c>
      <c r="F326" s="38">
        <v>70550</v>
      </c>
      <c r="G326" s="38">
        <v>64090</v>
      </c>
      <c r="H326" s="38">
        <v>57630</v>
      </c>
      <c r="I326" s="38">
        <v>51150</v>
      </c>
      <c r="J326" s="38">
        <v>44690</v>
      </c>
      <c r="K326" s="38">
        <v>38230</v>
      </c>
      <c r="L326" s="39">
        <v>288300</v>
      </c>
    </row>
    <row r="327" spans="1:12">
      <c r="A327" s="36"/>
      <c r="B327" s="37"/>
      <c r="C327" s="38"/>
      <c r="D327" s="38"/>
      <c r="E327" s="38"/>
      <c r="F327" s="38"/>
      <c r="G327" s="38"/>
      <c r="H327" s="38"/>
      <c r="I327" s="38"/>
      <c r="J327" s="38"/>
      <c r="K327" s="38"/>
      <c r="L327" s="39"/>
    </row>
    <row r="328" spans="1:12">
      <c r="A328" s="36">
        <v>266</v>
      </c>
      <c r="B328" s="37">
        <v>800000</v>
      </c>
      <c r="C328" s="38">
        <v>803000</v>
      </c>
      <c r="D328" s="38">
        <v>84370</v>
      </c>
      <c r="E328" s="38">
        <v>77580</v>
      </c>
      <c r="F328" s="38">
        <v>71100</v>
      </c>
      <c r="G328" s="38">
        <v>64640</v>
      </c>
      <c r="H328" s="38">
        <v>58180</v>
      </c>
      <c r="I328" s="38">
        <v>51700</v>
      </c>
      <c r="J328" s="38">
        <v>45240</v>
      </c>
      <c r="K328" s="38">
        <v>38780</v>
      </c>
      <c r="L328" s="39">
        <v>290000</v>
      </c>
    </row>
    <row r="329" spans="1:12">
      <c r="A329" s="36">
        <v>267</v>
      </c>
      <c r="B329" s="37">
        <v>803000</v>
      </c>
      <c r="C329" s="38">
        <v>806000</v>
      </c>
      <c r="D329" s="38">
        <v>85000</v>
      </c>
      <c r="E329" s="38">
        <v>78130</v>
      </c>
      <c r="F329" s="38">
        <v>71650</v>
      </c>
      <c r="G329" s="38">
        <v>65190</v>
      </c>
      <c r="H329" s="38">
        <v>58730</v>
      </c>
      <c r="I329" s="38">
        <v>52250</v>
      </c>
      <c r="J329" s="38">
        <v>45790</v>
      </c>
      <c r="K329" s="38">
        <v>39330</v>
      </c>
      <c r="L329" s="39">
        <v>291500</v>
      </c>
    </row>
    <row r="330" spans="1:12">
      <c r="A330" s="36">
        <v>268</v>
      </c>
      <c r="B330" s="37">
        <v>806000</v>
      </c>
      <c r="C330" s="38">
        <v>809000</v>
      </c>
      <c r="D330" s="38">
        <v>85630</v>
      </c>
      <c r="E330" s="38">
        <v>78680</v>
      </c>
      <c r="F330" s="38">
        <v>72210</v>
      </c>
      <c r="G330" s="38">
        <v>65740</v>
      </c>
      <c r="H330" s="38">
        <v>59280</v>
      </c>
      <c r="I330" s="38">
        <v>52810</v>
      </c>
      <c r="J330" s="38">
        <v>46340</v>
      </c>
      <c r="K330" s="38">
        <v>39880</v>
      </c>
      <c r="L330" s="39">
        <v>293000</v>
      </c>
    </row>
    <row r="331" spans="1:12">
      <c r="A331" s="36">
        <v>269</v>
      </c>
      <c r="B331" s="37">
        <v>809000</v>
      </c>
      <c r="C331" s="38">
        <v>812000</v>
      </c>
      <c r="D331" s="38">
        <v>86260</v>
      </c>
      <c r="E331" s="38">
        <v>79230</v>
      </c>
      <c r="F331" s="38">
        <v>72760</v>
      </c>
      <c r="G331" s="38">
        <v>66290</v>
      </c>
      <c r="H331" s="38">
        <v>59830</v>
      </c>
      <c r="I331" s="38">
        <v>53360</v>
      </c>
      <c r="J331" s="38">
        <v>46890</v>
      </c>
      <c r="K331" s="38">
        <v>40430</v>
      </c>
      <c r="L331" s="39">
        <v>294600</v>
      </c>
    </row>
    <row r="332" spans="1:12">
      <c r="A332" s="36">
        <v>270</v>
      </c>
      <c r="B332" s="37">
        <v>812000</v>
      </c>
      <c r="C332" s="38">
        <v>815000</v>
      </c>
      <c r="D332" s="38">
        <v>86900</v>
      </c>
      <c r="E332" s="38">
        <v>79780</v>
      </c>
      <c r="F332" s="38">
        <v>73310</v>
      </c>
      <c r="G332" s="38">
        <v>66840</v>
      </c>
      <c r="H332" s="38">
        <v>60380</v>
      </c>
      <c r="I332" s="38">
        <v>53910</v>
      </c>
      <c r="J332" s="38">
        <v>47450</v>
      </c>
      <c r="K332" s="38">
        <v>40980</v>
      </c>
      <c r="L332" s="39">
        <v>296100</v>
      </c>
    </row>
    <row r="333" spans="1:12">
      <c r="A333" s="36"/>
      <c r="B333" s="37"/>
      <c r="C333" s="38"/>
      <c r="D333" s="38"/>
      <c r="E333" s="38"/>
      <c r="F333" s="38"/>
      <c r="G333" s="38"/>
      <c r="H333" s="38"/>
      <c r="I333" s="38"/>
      <c r="J333" s="38"/>
      <c r="K333" s="38"/>
      <c r="L333" s="39"/>
    </row>
    <row r="334" spans="1:12">
      <c r="A334" s="36">
        <v>271</v>
      </c>
      <c r="B334" s="37">
        <v>815000</v>
      </c>
      <c r="C334" s="38">
        <v>818000</v>
      </c>
      <c r="D334" s="38">
        <v>87530</v>
      </c>
      <c r="E334" s="38">
        <v>80330</v>
      </c>
      <c r="F334" s="38">
        <v>73860</v>
      </c>
      <c r="G334" s="38">
        <v>67400</v>
      </c>
      <c r="H334" s="38">
        <v>60930</v>
      </c>
      <c r="I334" s="38">
        <v>54460</v>
      </c>
      <c r="J334" s="38">
        <v>48000</v>
      </c>
      <c r="K334" s="38">
        <v>41530</v>
      </c>
      <c r="L334" s="39">
        <v>297600</v>
      </c>
    </row>
    <row r="335" spans="1:12">
      <c r="A335" s="36">
        <v>272</v>
      </c>
      <c r="B335" s="37">
        <v>818000</v>
      </c>
      <c r="C335" s="38">
        <v>821000</v>
      </c>
      <c r="D335" s="38">
        <v>88160</v>
      </c>
      <c r="E335" s="38">
        <v>80880</v>
      </c>
      <c r="F335" s="38">
        <v>74410</v>
      </c>
      <c r="G335" s="38">
        <v>67950</v>
      </c>
      <c r="H335" s="38">
        <v>61480</v>
      </c>
      <c r="I335" s="38">
        <v>55010</v>
      </c>
      <c r="J335" s="38">
        <v>48550</v>
      </c>
      <c r="K335" s="38">
        <v>42090</v>
      </c>
      <c r="L335" s="39">
        <v>299200</v>
      </c>
    </row>
    <row r="336" spans="1:12">
      <c r="A336" s="36">
        <v>273</v>
      </c>
      <c r="B336" s="37">
        <v>821000</v>
      </c>
      <c r="C336" s="38">
        <v>824000</v>
      </c>
      <c r="D336" s="38">
        <v>88800</v>
      </c>
      <c r="E336" s="38">
        <v>81430</v>
      </c>
      <c r="F336" s="38">
        <v>74960</v>
      </c>
      <c r="G336" s="38">
        <v>68500</v>
      </c>
      <c r="H336" s="38">
        <v>62040</v>
      </c>
      <c r="I336" s="38">
        <v>55560</v>
      </c>
      <c r="J336" s="38">
        <v>49100</v>
      </c>
      <c r="K336" s="38">
        <v>42640</v>
      </c>
      <c r="L336" s="39">
        <v>300800</v>
      </c>
    </row>
    <row r="337" spans="1:12">
      <c r="A337" s="36">
        <v>274</v>
      </c>
      <c r="B337" s="37">
        <v>824000</v>
      </c>
      <c r="C337" s="38">
        <v>827000</v>
      </c>
      <c r="D337" s="38">
        <v>89440</v>
      </c>
      <c r="E337" s="38">
        <v>82000</v>
      </c>
      <c r="F337" s="38">
        <v>75510</v>
      </c>
      <c r="G337" s="38">
        <v>69050</v>
      </c>
      <c r="H337" s="38">
        <v>62590</v>
      </c>
      <c r="I337" s="38">
        <v>56110</v>
      </c>
      <c r="J337" s="38">
        <v>49650</v>
      </c>
      <c r="K337" s="38">
        <v>43190</v>
      </c>
      <c r="L337" s="39">
        <v>302300</v>
      </c>
    </row>
    <row r="338" spans="1:12">
      <c r="A338" s="36">
        <v>275</v>
      </c>
      <c r="B338" s="37">
        <v>827000</v>
      </c>
      <c r="C338" s="38">
        <v>830000</v>
      </c>
      <c r="D338" s="38">
        <v>90070</v>
      </c>
      <c r="E338" s="38">
        <v>82630</v>
      </c>
      <c r="F338" s="38">
        <v>76060</v>
      </c>
      <c r="G338" s="38">
        <v>69600</v>
      </c>
      <c r="H338" s="38">
        <v>63140</v>
      </c>
      <c r="I338" s="38">
        <v>56670</v>
      </c>
      <c r="J338" s="38">
        <v>50200</v>
      </c>
      <c r="K338" s="38">
        <v>43740</v>
      </c>
      <c r="L338" s="39">
        <v>303800</v>
      </c>
    </row>
    <row r="339" spans="1:12">
      <c r="A339" s="36"/>
      <c r="B339" s="37"/>
      <c r="C339" s="38"/>
      <c r="D339" s="38"/>
      <c r="E339" s="38"/>
      <c r="F339" s="38"/>
      <c r="G339" s="38"/>
      <c r="H339" s="38"/>
      <c r="I339" s="38"/>
      <c r="J339" s="38"/>
      <c r="K339" s="38"/>
      <c r="L339" s="39"/>
    </row>
    <row r="340" spans="1:12">
      <c r="A340" s="36">
        <v>276</v>
      </c>
      <c r="B340" s="37">
        <v>830000</v>
      </c>
      <c r="C340" s="38">
        <v>833000</v>
      </c>
      <c r="D340" s="38">
        <v>90710</v>
      </c>
      <c r="E340" s="38">
        <v>83260</v>
      </c>
      <c r="F340" s="38">
        <v>76620</v>
      </c>
      <c r="G340" s="38">
        <v>70150</v>
      </c>
      <c r="H340" s="38">
        <v>63690</v>
      </c>
      <c r="I340" s="38">
        <v>57220</v>
      </c>
      <c r="J340" s="38">
        <v>50750</v>
      </c>
      <c r="K340" s="38">
        <v>44290</v>
      </c>
      <c r="L340" s="39">
        <v>305400</v>
      </c>
    </row>
    <row r="341" spans="1:12">
      <c r="A341" s="36">
        <v>277</v>
      </c>
      <c r="B341" s="37">
        <v>833000</v>
      </c>
      <c r="C341" s="38">
        <v>836000</v>
      </c>
      <c r="D341" s="38">
        <v>91360</v>
      </c>
      <c r="E341" s="38">
        <v>83930</v>
      </c>
      <c r="F341" s="38">
        <v>77200</v>
      </c>
      <c r="G341" s="38">
        <v>70720</v>
      </c>
      <c r="H341" s="38">
        <v>64260</v>
      </c>
      <c r="I341" s="38">
        <v>57800</v>
      </c>
      <c r="J341" s="38">
        <v>51330</v>
      </c>
      <c r="K341" s="38">
        <v>44860</v>
      </c>
      <c r="L341" s="39">
        <v>306900</v>
      </c>
    </row>
    <row r="342" spans="1:12">
      <c r="A342" s="36">
        <v>278</v>
      </c>
      <c r="B342" s="37">
        <v>836000</v>
      </c>
      <c r="C342" s="38">
        <v>839000</v>
      </c>
      <c r="D342" s="38">
        <v>92060</v>
      </c>
      <c r="E342" s="38">
        <v>84630</v>
      </c>
      <c r="F342" s="38">
        <v>77810</v>
      </c>
      <c r="G342" s="38">
        <v>71340</v>
      </c>
      <c r="H342" s="38">
        <v>64870</v>
      </c>
      <c r="I342" s="38">
        <v>58410</v>
      </c>
      <c r="J342" s="38">
        <v>51940</v>
      </c>
      <c r="K342" s="38">
        <v>45480</v>
      </c>
      <c r="L342" s="39">
        <v>308400</v>
      </c>
    </row>
    <row r="343" spans="1:12">
      <c r="A343" s="36">
        <v>279</v>
      </c>
      <c r="B343" s="37">
        <v>839000</v>
      </c>
      <c r="C343" s="38">
        <v>842000</v>
      </c>
      <c r="D343" s="38">
        <v>92770</v>
      </c>
      <c r="E343" s="38">
        <v>85340</v>
      </c>
      <c r="F343" s="38">
        <v>78420</v>
      </c>
      <c r="G343" s="38">
        <v>71950</v>
      </c>
      <c r="H343" s="38">
        <v>65490</v>
      </c>
      <c r="I343" s="38">
        <v>59020</v>
      </c>
      <c r="J343" s="38">
        <v>52550</v>
      </c>
      <c r="K343" s="38">
        <v>46090</v>
      </c>
      <c r="L343" s="39">
        <v>310000</v>
      </c>
    </row>
    <row r="344" spans="1:12">
      <c r="A344" s="36">
        <v>280</v>
      </c>
      <c r="B344" s="37">
        <v>842000</v>
      </c>
      <c r="C344" s="38">
        <v>845000</v>
      </c>
      <c r="D344" s="38">
        <v>93470</v>
      </c>
      <c r="E344" s="38">
        <v>86040</v>
      </c>
      <c r="F344" s="38">
        <v>79040</v>
      </c>
      <c r="G344" s="38">
        <v>72560</v>
      </c>
      <c r="H344" s="38">
        <v>66100</v>
      </c>
      <c r="I344" s="38">
        <v>59640</v>
      </c>
      <c r="J344" s="38">
        <v>53160</v>
      </c>
      <c r="K344" s="38">
        <v>46700</v>
      </c>
      <c r="L344" s="39">
        <v>311600</v>
      </c>
    </row>
    <row r="345" spans="1:12">
      <c r="A345" s="36"/>
      <c r="B345" s="37"/>
      <c r="C345" s="38"/>
      <c r="D345" s="38"/>
      <c r="E345" s="38"/>
      <c r="F345" s="38"/>
      <c r="G345" s="38"/>
      <c r="H345" s="38"/>
      <c r="I345" s="38"/>
      <c r="J345" s="38"/>
      <c r="K345" s="38"/>
      <c r="L345" s="39"/>
    </row>
    <row r="346" spans="1:12">
      <c r="A346" s="36">
        <v>281</v>
      </c>
      <c r="B346" s="37">
        <v>845000</v>
      </c>
      <c r="C346" s="38">
        <v>848000</v>
      </c>
      <c r="D346" s="38">
        <v>94180</v>
      </c>
      <c r="E346" s="38">
        <v>86740</v>
      </c>
      <c r="F346" s="38">
        <v>79650</v>
      </c>
      <c r="G346" s="38">
        <v>73180</v>
      </c>
      <c r="H346" s="38">
        <v>66710</v>
      </c>
      <c r="I346" s="38">
        <v>60250</v>
      </c>
      <c r="J346" s="38">
        <v>53780</v>
      </c>
      <c r="K346" s="38">
        <v>47310</v>
      </c>
      <c r="L346" s="39">
        <v>313100</v>
      </c>
    </row>
    <row r="347" spans="1:12">
      <c r="A347" s="36">
        <v>282</v>
      </c>
      <c r="B347" s="37">
        <v>848000</v>
      </c>
      <c r="C347" s="38">
        <v>851000</v>
      </c>
      <c r="D347" s="38">
        <v>94880</v>
      </c>
      <c r="E347" s="38">
        <v>87450</v>
      </c>
      <c r="F347" s="38">
        <v>80260</v>
      </c>
      <c r="G347" s="38">
        <v>73790</v>
      </c>
      <c r="H347" s="38">
        <v>67320</v>
      </c>
      <c r="I347" s="38">
        <v>60860</v>
      </c>
      <c r="J347" s="38">
        <v>54390</v>
      </c>
      <c r="K347" s="38">
        <v>47930</v>
      </c>
      <c r="L347" s="39">
        <v>314700</v>
      </c>
    </row>
    <row r="348" spans="1:12">
      <c r="A348" s="36">
        <v>283</v>
      </c>
      <c r="B348" s="37">
        <v>851000</v>
      </c>
      <c r="C348" s="38">
        <v>854000</v>
      </c>
      <c r="D348" s="38">
        <v>95590</v>
      </c>
      <c r="E348" s="38">
        <v>88150</v>
      </c>
      <c r="F348" s="38">
        <v>80870</v>
      </c>
      <c r="G348" s="38">
        <v>74400</v>
      </c>
      <c r="H348" s="38">
        <v>67940</v>
      </c>
      <c r="I348" s="38">
        <v>61470</v>
      </c>
      <c r="J348" s="38">
        <v>55000</v>
      </c>
      <c r="K348" s="38">
        <v>48540</v>
      </c>
      <c r="L348" s="39">
        <v>316200</v>
      </c>
    </row>
    <row r="349" spans="1:12">
      <c r="A349" s="36">
        <v>284</v>
      </c>
      <c r="B349" s="37">
        <v>854000</v>
      </c>
      <c r="C349" s="38">
        <v>857000</v>
      </c>
      <c r="D349" s="38">
        <v>96290</v>
      </c>
      <c r="E349" s="38">
        <v>88860</v>
      </c>
      <c r="F349" s="38">
        <v>81490</v>
      </c>
      <c r="G349" s="38">
        <v>75010</v>
      </c>
      <c r="H349" s="38">
        <v>68550</v>
      </c>
      <c r="I349" s="38">
        <v>62090</v>
      </c>
      <c r="J349" s="38">
        <v>55610</v>
      </c>
      <c r="K349" s="38">
        <v>49150</v>
      </c>
      <c r="L349" s="39">
        <v>317700</v>
      </c>
    </row>
    <row r="350" spans="1:12">
      <c r="A350" s="36">
        <v>285</v>
      </c>
      <c r="B350" s="37">
        <v>857000</v>
      </c>
      <c r="C350" s="38">
        <v>860000</v>
      </c>
      <c r="D350" s="38">
        <v>97000</v>
      </c>
      <c r="E350" s="38">
        <v>89560</v>
      </c>
      <c r="F350" s="38">
        <v>82130</v>
      </c>
      <c r="G350" s="38">
        <v>75630</v>
      </c>
      <c r="H350" s="38">
        <v>69160</v>
      </c>
      <c r="I350" s="38">
        <v>62700</v>
      </c>
      <c r="J350" s="38">
        <v>56230</v>
      </c>
      <c r="K350" s="38">
        <v>49760</v>
      </c>
      <c r="L350" s="39">
        <v>319300</v>
      </c>
    </row>
    <row r="351" spans="1:12">
      <c r="A351" s="36"/>
      <c r="B351" s="37"/>
      <c r="C351" s="38"/>
      <c r="D351" s="38"/>
      <c r="E351" s="38"/>
      <c r="F351" s="38"/>
      <c r="G351" s="38"/>
      <c r="H351" s="38"/>
      <c r="I351" s="38"/>
      <c r="J351" s="38"/>
      <c r="K351" s="38"/>
      <c r="L351" s="39"/>
    </row>
    <row r="352" spans="1:12">
      <c r="A352" s="36"/>
      <c r="B352" s="43"/>
      <c r="C352" s="44"/>
      <c r="D352" s="38"/>
      <c r="E352" s="38"/>
      <c r="F352" s="38"/>
      <c r="G352" s="38"/>
      <c r="H352" s="38"/>
      <c r="I352" s="38"/>
      <c r="J352" s="38"/>
      <c r="K352" s="38"/>
      <c r="L352" s="39"/>
    </row>
    <row r="353" spans="2:12">
      <c r="B353" s="189" t="s">
        <v>50</v>
      </c>
      <c r="C353" s="190"/>
      <c r="D353" s="45">
        <v>97350</v>
      </c>
      <c r="E353" s="45">
        <v>89920</v>
      </c>
      <c r="F353" s="45">
        <v>82480</v>
      </c>
      <c r="G353" s="45">
        <v>75930</v>
      </c>
      <c r="H353" s="45">
        <v>69470</v>
      </c>
      <c r="I353" s="45">
        <v>63010</v>
      </c>
      <c r="J353" s="45">
        <v>56530</v>
      </c>
      <c r="K353" s="45">
        <v>50070</v>
      </c>
      <c r="L353" s="46">
        <v>320900</v>
      </c>
    </row>
    <row r="354" spans="2:12">
      <c r="B354" s="47"/>
      <c r="C354" s="48"/>
      <c r="D354" s="49"/>
      <c r="E354" s="49"/>
      <c r="F354" s="49"/>
      <c r="G354" s="49"/>
      <c r="H354" s="49"/>
      <c r="I354" s="49"/>
      <c r="J354" s="49"/>
      <c r="K354" s="49"/>
      <c r="L354" s="50"/>
    </row>
    <row r="355" spans="2:12">
      <c r="B355" s="51"/>
      <c r="C355" s="52"/>
      <c r="D355" s="53"/>
      <c r="E355" s="54"/>
      <c r="F355" s="54"/>
      <c r="G355" s="54"/>
      <c r="H355" s="54"/>
      <c r="I355" s="54"/>
      <c r="J355" s="54"/>
      <c r="K355" s="55"/>
      <c r="L355" s="56"/>
    </row>
    <row r="356" spans="2:12">
      <c r="B356" s="57" t="s">
        <v>51</v>
      </c>
      <c r="C356" s="58"/>
      <c r="D356" s="59"/>
      <c r="E356" s="60"/>
      <c r="F356" s="60"/>
      <c r="G356" s="60"/>
      <c r="H356" s="60"/>
      <c r="I356" s="60"/>
      <c r="J356" s="60"/>
      <c r="K356" s="61"/>
      <c r="L356" s="191" t="s">
        <v>52</v>
      </c>
    </row>
    <row r="357" spans="2:12">
      <c r="B357" s="62"/>
      <c r="C357" s="61"/>
      <c r="D357" s="63" t="s">
        <v>53</v>
      </c>
      <c r="E357" s="59"/>
      <c r="F357" s="59"/>
      <c r="G357" s="59"/>
      <c r="H357" s="59"/>
      <c r="I357" s="59"/>
      <c r="J357" s="59"/>
      <c r="K357" s="58"/>
      <c r="L357" s="191"/>
    </row>
    <row r="358" spans="2:12">
      <c r="B358" s="64"/>
      <c r="C358" s="58"/>
      <c r="D358" s="65"/>
      <c r="E358" s="66"/>
      <c r="F358" s="66"/>
      <c r="G358" s="66"/>
      <c r="H358" s="66"/>
      <c r="I358" s="66"/>
      <c r="J358" s="66"/>
      <c r="K358" s="61"/>
      <c r="L358" s="191"/>
    </row>
    <row r="359" spans="2:12">
      <c r="B359" s="57" t="s">
        <v>54</v>
      </c>
      <c r="C359" s="67"/>
      <c r="D359" s="59"/>
      <c r="E359" s="60"/>
      <c r="F359" s="60"/>
      <c r="G359" s="60"/>
      <c r="H359" s="60"/>
      <c r="I359" s="60"/>
      <c r="J359" s="60"/>
      <c r="K359" s="58"/>
      <c r="L359" s="191"/>
    </row>
    <row r="360" spans="2:12">
      <c r="B360" s="64"/>
      <c r="C360" s="58"/>
      <c r="D360" s="63" t="s">
        <v>55</v>
      </c>
      <c r="E360" s="66"/>
      <c r="F360" s="66"/>
      <c r="G360" s="66"/>
      <c r="H360" s="66"/>
      <c r="I360" s="66"/>
      <c r="J360" s="66"/>
      <c r="K360" s="61"/>
      <c r="L360" s="191"/>
    </row>
    <row r="361" spans="2:12">
      <c r="B361" s="57"/>
      <c r="C361" s="58"/>
      <c r="D361" s="65"/>
      <c r="E361" s="66"/>
      <c r="F361" s="66"/>
      <c r="G361" s="66"/>
      <c r="H361" s="66"/>
      <c r="I361" s="66"/>
      <c r="J361" s="66"/>
      <c r="K361" s="61"/>
      <c r="L361" s="191"/>
    </row>
    <row r="362" spans="2:12">
      <c r="B362" s="57" t="s">
        <v>56</v>
      </c>
      <c r="C362" s="58"/>
      <c r="D362" s="65"/>
      <c r="E362" s="66"/>
      <c r="F362" s="66"/>
      <c r="G362" s="66"/>
      <c r="H362" s="66"/>
      <c r="I362" s="66"/>
      <c r="J362" s="66"/>
      <c r="K362" s="61"/>
      <c r="L362" s="191"/>
    </row>
    <row r="363" spans="2:12">
      <c r="B363" s="64"/>
      <c r="C363" s="58"/>
      <c r="D363" s="65"/>
      <c r="E363" s="66"/>
      <c r="F363" s="66"/>
      <c r="G363" s="66"/>
      <c r="H363" s="66"/>
      <c r="I363" s="66"/>
      <c r="J363" s="66"/>
      <c r="K363" s="61"/>
      <c r="L363" s="191"/>
    </row>
    <row r="364" spans="2:12" ht="14.25" thickBot="1">
      <c r="B364" s="68"/>
      <c r="C364" s="69"/>
      <c r="D364" s="70"/>
      <c r="E364" s="71"/>
      <c r="F364" s="71"/>
      <c r="G364" s="71"/>
      <c r="H364" s="71"/>
      <c r="I364" s="71"/>
      <c r="J364" s="71"/>
      <c r="K364" s="72"/>
      <c r="L364" s="192"/>
    </row>
    <row r="365" spans="2:12">
      <c r="B365" s="73" t="s">
        <v>57</v>
      </c>
      <c r="C365" s="74"/>
      <c r="D365" s="75" t="s">
        <v>58</v>
      </c>
      <c r="E365" s="75" t="s">
        <v>58</v>
      </c>
      <c r="F365" s="75" t="s">
        <v>58</v>
      </c>
      <c r="G365" s="75" t="s">
        <v>58</v>
      </c>
      <c r="H365" s="75" t="s">
        <v>58</v>
      </c>
      <c r="I365" s="75" t="s">
        <v>58</v>
      </c>
      <c r="J365" s="75" t="s">
        <v>58</v>
      </c>
      <c r="K365" s="75" t="s">
        <v>58</v>
      </c>
      <c r="L365" s="193"/>
    </row>
    <row r="366" spans="2:12">
      <c r="B366" s="76" t="s">
        <v>59</v>
      </c>
      <c r="C366" s="77"/>
      <c r="D366" s="49">
        <v>123190</v>
      </c>
      <c r="E366" s="49">
        <v>115760</v>
      </c>
      <c r="F366" s="49">
        <v>108320</v>
      </c>
      <c r="G366" s="49">
        <v>101770</v>
      </c>
      <c r="H366" s="49">
        <v>95310</v>
      </c>
      <c r="I366" s="49">
        <v>88850</v>
      </c>
      <c r="J366" s="49">
        <v>82370</v>
      </c>
      <c r="K366" s="49">
        <v>75910</v>
      </c>
      <c r="L366" s="194"/>
    </row>
    <row r="367" spans="2:12">
      <c r="B367" s="62"/>
      <c r="C367" s="61"/>
      <c r="D367" s="78"/>
      <c r="E367" s="79"/>
      <c r="F367" s="79"/>
      <c r="G367" s="79"/>
      <c r="H367" s="79"/>
      <c r="I367" s="79"/>
      <c r="J367" s="79"/>
      <c r="K367" s="80"/>
      <c r="L367" s="194"/>
    </row>
    <row r="368" spans="2:12" ht="13.5" customHeight="1">
      <c r="B368" s="57" t="s">
        <v>60</v>
      </c>
      <c r="C368" s="58"/>
      <c r="D368" s="65"/>
      <c r="E368" s="66"/>
      <c r="F368" s="66"/>
      <c r="G368" s="66"/>
      <c r="H368" s="66"/>
      <c r="I368" s="66"/>
      <c r="J368" s="66"/>
      <c r="K368" s="61"/>
      <c r="L368" s="194"/>
    </row>
    <row r="369" spans="2:12">
      <c r="B369" s="62"/>
      <c r="C369" s="61"/>
      <c r="D369" s="63" t="s">
        <v>61</v>
      </c>
      <c r="E369" s="60"/>
      <c r="F369" s="60"/>
      <c r="G369" s="60"/>
      <c r="H369" s="60"/>
      <c r="I369" s="60"/>
      <c r="J369" s="60"/>
      <c r="K369" s="58"/>
      <c r="L369" s="194"/>
    </row>
    <row r="370" spans="2:12">
      <c r="B370" s="57" t="s">
        <v>62</v>
      </c>
      <c r="C370" s="58"/>
      <c r="D370" s="65"/>
      <c r="E370" s="66"/>
      <c r="F370" s="66"/>
      <c r="G370" s="66"/>
      <c r="H370" s="66"/>
      <c r="I370" s="66"/>
      <c r="J370" s="66"/>
      <c r="K370" s="61"/>
      <c r="L370" s="194"/>
    </row>
    <row r="371" spans="2:12">
      <c r="B371" s="81"/>
      <c r="C371" s="67"/>
      <c r="D371" s="63" t="s">
        <v>63</v>
      </c>
      <c r="E371" s="60"/>
      <c r="F371" s="60"/>
      <c r="G371" s="60"/>
      <c r="H371" s="60"/>
      <c r="I371" s="60"/>
      <c r="J371" s="60"/>
      <c r="K371" s="58"/>
      <c r="L371" s="194"/>
    </row>
    <row r="372" spans="2:12">
      <c r="B372" s="57" t="s">
        <v>56</v>
      </c>
      <c r="C372" s="58"/>
      <c r="D372" s="65"/>
      <c r="E372" s="66"/>
      <c r="F372" s="66"/>
      <c r="G372" s="66"/>
      <c r="H372" s="66"/>
      <c r="I372" s="66"/>
      <c r="J372" s="66"/>
      <c r="K372" s="61"/>
      <c r="L372" s="194"/>
    </row>
    <row r="373" spans="2:12">
      <c r="B373" s="82"/>
      <c r="C373" s="83"/>
      <c r="D373" s="84"/>
      <c r="E373" s="85"/>
      <c r="F373" s="85"/>
      <c r="G373" s="85"/>
      <c r="H373" s="85"/>
      <c r="I373" s="85"/>
      <c r="J373" s="85"/>
      <c r="K373" s="77"/>
      <c r="L373" s="195"/>
    </row>
    <row r="374" spans="2:12">
      <c r="B374" s="73" t="s">
        <v>57</v>
      </c>
      <c r="C374" s="74"/>
      <c r="D374" s="75" t="s">
        <v>58</v>
      </c>
      <c r="E374" s="75" t="s">
        <v>58</v>
      </c>
      <c r="F374" s="75" t="s">
        <v>58</v>
      </c>
      <c r="G374" s="75" t="s">
        <v>58</v>
      </c>
      <c r="H374" s="75" t="s">
        <v>58</v>
      </c>
      <c r="I374" s="75" t="s">
        <v>58</v>
      </c>
      <c r="J374" s="75" t="s">
        <v>58</v>
      </c>
      <c r="K374" s="75" t="s">
        <v>58</v>
      </c>
      <c r="L374" s="86" t="s">
        <v>58</v>
      </c>
    </row>
    <row r="375" spans="2:12">
      <c r="B375" s="76" t="s">
        <v>64</v>
      </c>
      <c r="C375" s="77"/>
      <c r="D375" s="49">
        <v>375890</v>
      </c>
      <c r="E375" s="49">
        <v>368460</v>
      </c>
      <c r="F375" s="49">
        <v>361020</v>
      </c>
      <c r="G375" s="49">
        <v>354470</v>
      </c>
      <c r="H375" s="49">
        <v>348010</v>
      </c>
      <c r="I375" s="49">
        <v>341550</v>
      </c>
      <c r="J375" s="49">
        <v>335070</v>
      </c>
      <c r="K375" s="49">
        <v>328610</v>
      </c>
      <c r="L375" s="87">
        <v>672200</v>
      </c>
    </row>
    <row r="376" spans="2:12">
      <c r="B376" s="62"/>
      <c r="C376" s="61"/>
      <c r="D376" s="78"/>
      <c r="E376" s="79"/>
      <c r="F376" s="79"/>
      <c r="G376" s="79"/>
      <c r="H376" s="79"/>
      <c r="I376" s="79"/>
      <c r="J376" s="79"/>
      <c r="K376" s="80"/>
      <c r="L376" s="184" t="s">
        <v>65</v>
      </c>
    </row>
    <row r="377" spans="2:12" ht="13.5" customHeight="1">
      <c r="B377" s="57" t="s">
        <v>66</v>
      </c>
      <c r="C377" s="58"/>
      <c r="D377" s="65"/>
      <c r="E377" s="66"/>
      <c r="F377" s="66"/>
      <c r="G377" s="66"/>
      <c r="H377" s="66"/>
      <c r="I377" s="66"/>
      <c r="J377" s="66"/>
      <c r="K377" s="61"/>
      <c r="L377" s="185"/>
    </row>
    <row r="378" spans="2:12">
      <c r="B378" s="62"/>
      <c r="C378" s="61"/>
      <c r="D378" s="63" t="s">
        <v>67</v>
      </c>
      <c r="E378" s="60"/>
      <c r="F378" s="60"/>
      <c r="G378" s="60"/>
      <c r="H378" s="60"/>
      <c r="I378" s="60"/>
      <c r="J378" s="60"/>
      <c r="K378" s="58"/>
      <c r="L378" s="185"/>
    </row>
    <row r="379" spans="2:12">
      <c r="B379" s="57" t="s">
        <v>68</v>
      </c>
      <c r="C379" s="58"/>
      <c r="D379" s="65"/>
      <c r="E379" s="66"/>
      <c r="F379" s="66"/>
      <c r="G379" s="66"/>
      <c r="H379" s="66"/>
      <c r="I379" s="66"/>
      <c r="J379" s="66"/>
      <c r="K379" s="61"/>
      <c r="L379" s="185"/>
    </row>
    <row r="380" spans="2:12">
      <c r="B380" s="81"/>
      <c r="C380" s="67"/>
      <c r="D380" s="63" t="s">
        <v>69</v>
      </c>
      <c r="E380" s="60"/>
      <c r="F380" s="60"/>
      <c r="G380" s="60"/>
      <c r="H380" s="60"/>
      <c r="I380" s="60"/>
      <c r="J380" s="60"/>
      <c r="K380" s="58"/>
      <c r="L380" s="185"/>
    </row>
    <row r="381" spans="2:12">
      <c r="B381" s="57" t="s">
        <v>56</v>
      </c>
      <c r="C381" s="58"/>
      <c r="D381" s="65"/>
      <c r="E381" s="66"/>
      <c r="F381" s="66"/>
      <c r="G381" s="66"/>
      <c r="H381" s="66"/>
      <c r="I381" s="66"/>
      <c r="J381" s="66"/>
      <c r="K381" s="61"/>
      <c r="L381" s="185"/>
    </row>
    <row r="382" spans="2:12">
      <c r="B382" s="82"/>
      <c r="C382" s="83"/>
      <c r="D382" s="84"/>
      <c r="E382" s="85"/>
      <c r="F382" s="85"/>
      <c r="G382" s="85"/>
      <c r="H382" s="85"/>
      <c r="I382" s="85"/>
      <c r="J382" s="85"/>
      <c r="K382" s="77"/>
      <c r="L382" s="185"/>
    </row>
    <row r="383" spans="2:12">
      <c r="B383" s="73" t="s">
        <v>57</v>
      </c>
      <c r="C383" s="74"/>
      <c r="D383" s="75" t="s">
        <v>11</v>
      </c>
      <c r="E383" s="75" t="s">
        <v>11</v>
      </c>
      <c r="F383" s="75" t="s">
        <v>11</v>
      </c>
      <c r="G383" s="75" t="s">
        <v>11</v>
      </c>
      <c r="H383" s="75" t="s">
        <v>11</v>
      </c>
      <c r="I383" s="75" t="s">
        <v>11</v>
      </c>
      <c r="J383" s="75" t="s">
        <v>11</v>
      </c>
      <c r="K383" s="75" t="s">
        <v>11</v>
      </c>
      <c r="L383" s="185"/>
    </row>
    <row r="384" spans="2:12">
      <c r="B384" s="88" t="s">
        <v>70</v>
      </c>
      <c r="C384" s="77"/>
      <c r="D384" s="49">
        <v>1123270</v>
      </c>
      <c r="E384" s="49">
        <v>1115840</v>
      </c>
      <c r="F384" s="49">
        <v>1108400</v>
      </c>
      <c r="G384" s="49">
        <v>1101850</v>
      </c>
      <c r="H384" s="49">
        <v>1095390</v>
      </c>
      <c r="I384" s="49">
        <v>1088930</v>
      </c>
      <c r="J384" s="49">
        <v>1082450</v>
      </c>
      <c r="K384" s="49">
        <v>1075990</v>
      </c>
      <c r="L384" s="185"/>
    </row>
    <row r="385" spans="2:12">
      <c r="B385" s="89" t="s">
        <v>57</v>
      </c>
      <c r="C385" s="90"/>
      <c r="D385" s="91"/>
      <c r="E385" s="92"/>
      <c r="F385" s="92"/>
      <c r="G385" s="92"/>
      <c r="H385" s="92"/>
      <c r="I385" s="92"/>
      <c r="J385" s="92"/>
      <c r="K385" s="74"/>
      <c r="L385" s="185"/>
    </row>
    <row r="386" spans="2:12">
      <c r="B386" s="57" t="s">
        <v>71</v>
      </c>
      <c r="C386" s="58"/>
      <c r="D386" s="63" t="s">
        <v>72</v>
      </c>
      <c r="E386" s="60"/>
      <c r="F386" s="60"/>
      <c r="G386" s="60"/>
      <c r="H386" s="60"/>
      <c r="I386" s="60"/>
      <c r="J386" s="60"/>
      <c r="K386" s="58"/>
      <c r="L386" s="185"/>
    </row>
    <row r="387" spans="2:12">
      <c r="B387" s="81" t="s">
        <v>57</v>
      </c>
      <c r="C387" s="67"/>
      <c r="D387" s="65"/>
      <c r="E387" s="66"/>
      <c r="F387" s="66"/>
      <c r="G387" s="66"/>
      <c r="H387" s="66"/>
      <c r="I387" s="66"/>
      <c r="J387" s="66"/>
      <c r="K387" s="61"/>
      <c r="L387" s="185"/>
    </row>
    <row r="388" spans="2:12">
      <c r="B388" s="57" t="s">
        <v>73</v>
      </c>
      <c r="C388" s="58"/>
      <c r="D388" s="63" t="s">
        <v>74</v>
      </c>
      <c r="E388" s="60"/>
      <c r="F388" s="60"/>
      <c r="G388" s="60"/>
      <c r="H388" s="60"/>
      <c r="I388" s="60"/>
      <c r="J388" s="60"/>
      <c r="K388" s="58"/>
      <c r="L388" s="185"/>
    </row>
    <row r="389" spans="2:12">
      <c r="B389" s="82" t="s">
        <v>57</v>
      </c>
      <c r="C389" s="83"/>
      <c r="D389" s="84"/>
      <c r="E389" s="85"/>
      <c r="F389" s="85"/>
      <c r="G389" s="85"/>
      <c r="H389" s="85"/>
      <c r="I389" s="85"/>
      <c r="J389" s="85"/>
      <c r="K389" s="77"/>
      <c r="L389" s="186"/>
    </row>
    <row r="390" spans="2:12">
      <c r="B390" s="89"/>
      <c r="C390" s="93"/>
      <c r="D390" s="94"/>
      <c r="E390" s="94"/>
      <c r="F390" s="94"/>
      <c r="G390" s="94"/>
      <c r="H390" s="94"/>
      <c r="I390" s="94"/>
      <c r="J390" s="94"/>
      <c r="K390" s="95"/>
      <c r="L390" s="197" t="s">
        <v>75</v>
      </c>
    </row>
    <row r="391" spans="2:12" ht="13.5" customHeight="1">
      <c r="B391" s="81"/>
      <c r="C391" s="96"/>
      <c r="D391" s="97"/>
      <c r="E391" s="97"/>
      <c r="F391" s="97"/>
      <c r="G391" s="97"/>
      <c r="H391" s="97"/>
      <c r="I391" s="97"/>
      <c r="J391" s="97"/>
      <c r="K391" s="98"/>
      <c r="L391" s="198"/>
    </row>
    <row r="392" spans="2:12">
      <c r="B392" s="81"/>
      <c r="C392" s="96"/>
      <c r="D392" s="97"/>
      <c r="E392" s="97"/>
      <c r="F392" s="97"/>
      <c r="G392" s="97"/>
      <c r="H392" s="97"/>
      <c r="I392" s="97"/>
      <c r="J392" s="97"/>
      <c r="K392" s="98"/>
      <c r="L392" s="198"/>
    </row>
    <row r="393" spans="2:12">
      <c r="B393" s="57" t="s">
        <v>76</v>
      </c>
      <c r="C393" s="96"/>
      <c r="D393" s="97"/>
      <c r="E393" s="97"/>
      <c r="F393" s="97"/>
      <c r="G393" s="97"/>
      <c r="H393" s="97"/>
      <c r="I393" s="97"/>
      <c r="J393" s="97"/>
      <c r="K393" s="98"/>
      <c r="L393" s="198"/>
    </row>
    <row r="394" spans="2:12">
      <c r="B394" s="81"/>
      <c r="C394" s="96"/>
      <c r="D394" s="97"/>
      <c r="E394" s="97"/>
      <c r="F394" s="97"/>
      <c r="G394" s="97"/>
      <c r="H394" s="97"/>
      <c r="I394" s="97"/>
      <c r="J394" s="97"/>
      <c r="K394" s="98"/>
      <c r="L394" s="198"/>
    </row>
    <row r="395" spans="2:12">
      <c r="B395" s="81"/>
      <c r="C395" s="96"/>
      <c r="D395" s="97"/>
      <c r="E395" s="97"/>
      <c r="F395" s="97"/>
      <c r="G395" s="97"/>
      <c r="H395" s="97"/>
      <c r="I395" s="97"/>
      <c r="J395" s="97"/>
      <c r="K395" s="98"/>
      <c r="L395" s="198"/>
    </row>
    <row r="396" spans="2:12">
      <c r="B396" s="81"/>
      <c r="C396" s="96"/>
      <c r="D396" s="97"/>
      <c r="E396" s="97"/>
      <c r="F396" s="97"/>
      <c r="G396" s="97"/>
      <c r="H396" s="97"/>
      <c r="I396" s="97"/>
      <c r="J396" s="97"/>
      <c r="K396" s="98"/>
      <c r="L396" s="198"/>
    </row>
    <row r="397" spans="2:12">
      <c r="B397" s="57" t="s">
        <v>77</v>
      </c>
      <c r="C397" s="96"/>
      <c r="D397" s="97"/>
      <c r="E397" s="97"/>
      <c r="F397" s="97"/>
      <c r="G397" s="97"/>
      <c r="H397" s="97"/>
      <c r="I397" s="97"/>
      <c r="J397" s="97"/>
      <c r="K397" s="98"/>
      <c r="L397" s="198"/>
    </row>
    <row r="398" spans="2:12">
      <c r="B398" s="64"/>
      <c r="C398" s="96"/>
      <c r="D398" s="97"/>
      <c r="E398" s="97"/>
      <c r="F398" s="97"/>
      <c r="G398" s="97"/>
      <c r="H398" s="97"/>
      <c r="I398" s="97"/>
      <c r="J398" s="97"/>
      <c r="K398" s="98"/>
      <c r="L398" s="198"/>
    </row>
    <row r="399" spans="2:12">
      <c r="B399" s="64"/>
      <c r="C399" s="60"/>
      <c r="D399" s="60"/>
      <c r="E399" s="60"/>
      <c r="F399" s="60"/>
      <c r="G399" s="60"/>
      <c r="H399" s="60"/>
      <c r="I399" s="60"/>
      <c r="J399" s="60"/>
      <c r="K399" s="58"/>
      <c r="L399" s="198"/>
    </row>
    <row r="400" spans="2:12">
      <c r="B400" s="81"/>
      <c r="C400" s="96"/>
      <c r="D400" s="97"/>
      <c r="E400" s="97"/>
      <c r="F400" s="97"/>
      <c r="G400" s="97"/>
      <c r="H400" s="97"/>
      <c r="I400" s="97"/>
      <c r="J400" s="97"/>
      <c r="K400" s="98"/>
      <c r="L400" s="198"/>
    </row>
    <row r="401" spans="2:12">
      <c r="B401" s="81"/>
      <c r="C401" s="96"/>
      <c r="D401" s="97"/>
      <c r="E401" s="97"/>
      <c r="F401" s="97"/>
      <c r="G401" s="97"/>
      <c r="H401" s="97"/>
      <c r="I401" s="97"/>
      <c r="J401" s="97"/>
      <c r="K401" s="98"/>
      <c r="L401" s="198"/>
    </row>
    <row r="402" spans="2:12" ht="14.25" thickBot="1">
      <c r="B402" s="99"/>
      <c r="C402" s="100"/>
      <c r="D402" s="101"/>
      <c r="E402" s="101"/>
      <c r="F402" s="101"/>
      <c r="G402" s="101"/>
      <c r="H402" s="101"/>
      <c r="I402" s="101"/>
      <c r="J402" s="101"/>
      <c r="K402" s="102"/>
      <c r="L402" s="199"/>
    </row>
    <row r="403" spans="2:12">
      <c r="B403" s="103" t="s">
        <v>78</v>
      </c>
      <c r="C403" s="103"/>
      <c r="D403" s="103"/>
      <c r="E403" s="103"/>
      <c r="F403" s="103"/>
      <c r="G403" s="103"/>
      <c r="H403" s="103"/>
      <c r="I403" s="103"/>
      <c r="J403" s="103"/>
      <c r="K403" s="103"/>
      <c r="L403" s="103"/>
    </row>
    <row r="404" spans="2:12">
      <c r="B404" s="196" t="s">
        <v>79</v>
      </c>
      <c r="C404" s="196"/>
      <c r="D404" s="196"/>
      <c r="E404" s="196"/>
      <c r="F404" s="196"/>
      <c r="G404" s="196"/>
      <c r="H404" s="196"/>
      <c r="I404" s="196"/>
      <c r="J404" s="196"/>
      <c r="K404" s="196"/>
      <c r="L404" s="196"/>
    </row>
    <row r="405" spans="2:12">
      <c r="B405" s="196" t="s">
        <v>80</v>
      </c>
      <c r="C405" s="196"/>
      <c r="D405" s="196"/>
      <c r="E405" s="196"/>
      <c r="F405" s="196"/>
      <c r="G405" s="196"/>
      <c r="H405" s="196"/>
      <c r="I405" s="196"/>
      <c r="J405" s="196"/>
      <c r="K405" s="196"/>
      <c r="L405" s="196"/>
    </row>
    <row r="406" spans="2:12">
      <c r="B406" s="196" t="s">
        <v>81</v>
      </c>
      <c r="C406" s="196"/>
      <c r="D406" s="196"/>
      <c r="E406" s="196"/>
      <c r="F406" s="196"/>
      <c r="G406" s="196"/>
      <c r="H406" s="196"/>
      <c r="I406" s="196"/>
      <c r="J406" s="196"/>
      <c r="K406" s="196"/>
      <c r="L406" s="196"/>
    </row>
    <row r="407" spans="2:12">
      <c r="B407" s="196" t="s">
        <v>82</v>
      </c>
      <c r="C407" s="196"/>
      <c r="D407" s="196"/>
      <c r="E407" s="196"/>
      <c r="F407" s="196"/>
      <c r="G407" s="196"/>
      <c r="H407" s="196"/>
      <c r="I407" s="196"/>
      <c r="J407" s="196"/>
      <c r="K407" s="196"/>
      <c r="L407" s="196"/>
    </row>
    <row r="408" spans="2:12">
      <c r="B408" s="196" t="s">
        <v>83</v>
      </c>
      <c r="C408" s="196"/>
      <c r="D408" s="196"/>
      <c r="E408" s="196"/>
      <c r="F408" s="196"/>
      <c r="G408" s="196"/>
      <c r="H408" s="196"/>
      <c r="I408" s="196"/>
      <c r="J408" s="196"/>
      <c r="K408" s="196"/>
      <c r="L408" s="196"/>
    </row>
    <row r="409" spans="2:12">
      <c r="B409" s="196" t="s">
        <v>84</v>
      </c>
      <c r="C409" s="196"/>
      <c r="D409" s="196"/>
      <c r="E409" s="196"/>
      <c r="F409" s="196"/>
      <c r="G409" s="196"/>
      <c r="H409" s="196"/>
      <c r="I409" s="196"/>
      <c r="J409" s="196"/>
      <c r="K409" s="196"/>
      <c r="L409" s="196"/>
    </row>
    <row r="410" spans="2:12">
      <c r="B410" s="196" t="s">
        <v>85</v>
      </c>
      <c r="C410" s="196"/>
      <c r="D410" s="196"/>
      <c r="E410" s="196"/>
      <c r="F410" s="196"/>
      <c r="G410" s="196"/>
      <c r="H410" s="196"/>
      <c r="I410" s="196"/>
      <c r="J410" s="196"/>
      <c r="K410" s="196"/>
      <c r="L410" s="196"/>
    </row>
    <row r="411" spans="2:12">
      <c r="B411" s="196" t="s">
        <v>86</v>
      </c>
      <c r="C411" s="196"/>
      <c r="D411" s="196"/>
      <c r="E411" s="196"/>
      <c r="F411" s="196"/>
      <c r="G411" s="196"/>
      <c r="H411" s="196"/>
      <c r="I411" s="196"/>
      <c r="J411" s="196"/>
      <c r="K411" s="196"/>
      <c r="L411" s="196"/>
    </row>
    <row r="412" spans="2:12">
      <c r="B412" s="196" t="s">
        <v>87</v>
      </c>
      <c r="C412" s="196"/>
      <c r="D412" s="196"/>
      <c r="E412" s="196"/>
      <c r="F412" s="196"/>
      <c r="G412" s="196"/>
      <c r="H412" s="196"/>
      <c r="I412" s="196"/>
      <c r="J412" s="196"/>
      <c r="K412" s="196"/>
      <c r="L412" s="196"/>
    </row>
    <row r="413" spans="2:12">
      <c r="B413" s="196" t="s">
        <v>88</v>
      </c>
      <c r="C413" s="196"/>
      <c r="D413" s="196"/>
      <c r="E413" s="196"/>
      <c r="F413" s="196"/>
      <c r="G413" s="196"/>
      <c r="H413" s="196"/>
      <c r="I413" s="196"/>
      <c r="J413" s="196"/>
      <c r="K413" s="196"/>
      <c r="L413" s="196"/>
    </row>
    <row r="414" spans="2:12">
      <c r="B414" s="196" t="s">
        <v>89</v>
      </c>
      <c r="C414" s="196"/>
      <c r="D414" s="196"/>
      <c r="E414" s="196"/>
      <c r="F414" s="196"/>
      <c r="G414" s="196"/>
      <c r="H414" s="196"/>
      <c r="I414" s="196"/>
      <c r="J414" s="196"/>
      <c r="K414" s="196"/>
      <c r="L414" s="196"/>
    </row>
    <row r="415" spans="2:12">
      <c r="B415" s="196" t="s">
        <v>90</v>
      </c>
      <c r="C415" s="196"/>
      <c r="D415" s="196"/>
      <c r="E415" s="196"/>
      <c r="F415" s="196"/>
      <c r="G415" s="196"/>
      <c r="H415" s="196"/>
      <c r="I415" s="196"/>
      <c r="J415" s="196"/>
      <c r="K415" s="196"/>
      <c r="L415" s="196"/>
    </row>
    <row r="416" spans="2:12">
      <c r="B416" s="196" t="s">
        <v>91</v>
      </c>
      <c r="C416" s="196"/>
      <c r="D416" s="196"/>
      <c r="E416" s="196"/>
      <c r="F416" s="196"/>
      <c r="G416" s="196"/>
      <c r="H416" s="196"/>
      <c r="I416" s="196"/>
      <c r="J416" s="196"/>
      <c r="K416" s="196"/>
      <c r="L416" s="196"/>
    </row>
    <row r="417" spans="2:12">
      <c r="B417" s="196" t="s">
        <v>92</v>
      </c>
      <c r="C417" s="196"/>
      <c r="D417" s="196"/>
      <c r="E417" s="196"/>
      <c r="F417" s="196"/>
      <c r="G417" s="196"/>
      <c r="H417" s="196"/>
      <c r="I417" s="196"/>
      <c r="J417" s="196"/>
      <c r="K417" s="196"/>
      <c r="L417" s="196"/>
    </row>
    <row r="418" spans="2:12">
      <c r="B418" s="196" t="s">
        <v>93</v>
      </c>
      <c r="C418" s="196"/>
      <c r="D418" s="196"/>
      <c r="E418" s="196"/>
      <c r="F418" s="196"/>
      <c r="G418" s="196"/>
      <c r="H418" s="196"/>
      <c r="I418" s="196"/>
      <c r="J418" s="196"/>
      <c r="K418" s="196"/>
      <c r="L418" s="196"/>
    </row>
    <row r="419" spans="2:12">
      <c r="B419" s="196" t="s">
        <v>94</v>
      </c>
      <c r="C419" s="196"/>
      <c r="D419" s="196"/>
      <c r="E419" s="196"/>
      <c r="F419" s="196"/>
      <c r="G419" s="196"/>
      <c r="H419" s="196"/>
      <c r="I419" s="196"/>
      <c r="J419" s="196"/>
      <c r="K419" s="196"/>
      <c r="L419" s="196"/>
    </row>
    <row r="420" spans="2:12">
      <c r="B420" s="196" t="s">
        <v>95</v>
      </c>
      <c r="C420" s="196"/>
      <c r="D420" s="196"/>
      <c r="E420" s="196"/>
      <c r="F420" s="196"/>
      <c r="G420" s="196"/>
      <c r="H420" s="196"/>
      <c r="I420" s="196"/>
      <c r="J420" s="196"/>
      <c r="K420" s="196"/>
      <c r="L420" s="196"/>
    </row>
    <row r="421" spans="2:12">
      <c r="B421" s="196" t="s">
        <v>96</v>
      </c>
      <c r="C421" s="196"/>
      <c r="D421" s="196"/>
      <c r="E421" s="196"/>
      <c r="F421" s="196"/>
      <c r="G421" s="196"/>
      <c r="H421" s="196"/>
      <c r="I421" s="196"/>
      <c r="J421" s="196"/>
      <c r="K421" s="196"/>
      <c r="L421" s="196"/>
    </row>
    <row r="422" spans="2:12">
      <c r="B422" s="196" t="s">
        <v>97</v>
      </c>
      <c r="C422" s="196"/>
      <c r="D422" s="196"/>
      <c r="E422" s="196"/>
      <c r="F422" s="196"/>
      <c r="G422" s="196"/>
      <c r="H422" s="196"/>
      <c r="I422" s="196"/>
      <c r="J422" s="196"/>
      <c r="K422" s="196"/>
      <c r="L422" s="196"/>
    </row>
  </sheetData>
  <mergeCells count="26">
    <mergeCell ref="B421:L421"/>
    <mergeCell ref="B422:L422"/>
    <mergeCell ref="B415:L415"/>
    <mergeCell ref="B416:L416"/>
    <mergeCell ref="B417:L417"/>
    <mergeCell ref="B418:L418"/>
    <mergeCell ref="B419:L419"/>
    <mergeCell ref="B420:L420"/>
    <mergeCell ref="B414:L414"/>
    <mergeCell ref="L390:L402"/>
    <mergeCell ref="B404:L404"/>
    <mergeCell ref="B405:L405"/>
    <mergeCell ref="B406:L406"/>
    <mergeCell ref="B407:L407"/>
    <mergeCell ref="B408:L408"/>
    <mergeCell ref="B409:L409"/>
    <mergeCell ref="B410:L410"/>
    <mergeCell ref="B411:L411"/>
    <mergeCell ref="B412:L412"/>
    <mergeCell ref="B413:L413"/>
    <mergeCell ref="L376:L389"/>
    <mergeCell ref="B1:L1"/>
    <mergeCell ref="B2:L2"/>
    <mergeCell ref="B353:C353"/>
    <mergeCell ref="L356:L364"/>
    <mergeCell ref="L365:L373"/>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傷病手当金計算</vt:lpstr>
      <vt:lpstr>標準報酬月額算出</vt:lpstr>
      <vt:lpstr>所得税額算出表</vt:lpstr>
      <vt:lpstr>源泉徴収税額表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ほんゆき</dc:creator>
  <cp:lastPrinted>2018-03-20T08:17:06Z</cp:lastPrinted>
  <dcterms:created xsi:type="dcterms:W3CDTF">2016-11-16T07:33:36Z</dcterms:created>
  <dcterms:modified xsi:type="dcterms:W3CDTF">2018-03-20T08:19:37Z</dcterms:modified>
</cp:coreProperties>
</file>