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20475" windowHeight="9705"/>
  </bookViews>
  <sheets>
    <sheet name="報酬月額算出" sheetId="10" r:id="rId1"/>
    <sheet name="計算表シート" sheetId="8" r:id="rId2"/>
  </sheets>
  <calcPr calcId="145621"/>
</workbook>
</file>

<file path=xl/calcChain.xml><?xml version="1.0" encoding="utf-8"?>
<calcChain xmlns="http://schemas.openxmlformats.org/spreadsheetml/2006/main">
  <c r="D16" i="10" l="1"/>
  <c r="F23" i="8" l="1"/>
  <c r="F7" i="8"/>
  <c r="D28" i="10"/>
  <c r="F54" i="8"/>
  <c r="F50" i="8"/>
  <c r="F45" i="8"/>
  <c r="F41" i="8"/>
  <c r="F37" i="8"/>
  <c r="F33" i="8"/>
  <c r="F29" i="8"/>
  <c r="F25" i="8"/>
  <c r="F21" i="8"/>
  <c r="F17" i="8"/>
  <c r="F13" i="8"/>
  <c r="F9" i="8"/>
  <c r="F55" i="8"/>
  <c r="F47" i="8"/>
  <c r="F39" i="8"/>
  <c r="F31" i="8"/>
  <c r="F15" i="8"/>
  <c r="F46" i="8"/>
  <c r="F38" i="8"/>
  <c r="F30" i="8"/>
  <c r="F26" i="8"/>
  <c r="F18" i="8"/>
  <c r="F10" i="8"/>
  <c r="F53" i="8"/>
  <c r="F48" i="8"/>
  <c r="F44" i="8"/>
  <c r="F40" i="8"/>
  <c r="F36" i="8"/>
  <c r="F32" i="8"/>
  <c r="F28" i="8"/>
  <c r="F24" i="8"/>
  <c r="F20" i="8"/>
  <c r="F16" i="8"/>
  <c r="F12" i="8"/>
  <c r="F8" i="8"/>
  <c r="F52" i="8"/>
  <c r="F43" i="8"/>
  <c r="F35" i="8"/>
  <c r="F27" i="8"/>
  <c r="F19" i="8"/>
  <c r="F11" i="8"/>
  <c r="F49" i="8"/>
  <c r="F51" i="8"/>
  <c r="F42" i="8"/>
  <c r="F34" i="8"/>
  <c r="F22" i="8"/>
  <c r="F14" i="8"/>
  <c r="F6" i="8"/>
  <c r="D17" i="10"/>
  <c r="F60" i="8" l="1"/>
  <c r="D23" i="10" l="1"/>
  <c r="D27" i="10" l="1"/>
  <c r="D26" i="10"/>
  <c r="D25" i="10"/>
  <c r="D29" i="10" l="1"/>
</calcChain>
</file>

<file path=xl/sharedStrings.xml><?xml version="1.0" encoding="utf-8"?>
<sst xmlns="http://schemas.openxmlformats.org/spreadsheetml/2006/main" count="106" uniqueCount="37">
  <si>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</si>
  <si>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</si>
  <si>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</si>
  <si>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入力箇所</t>
    <rPh sb="0" eb="2">
      <t>ニュウリョク</t>
    </rPh>
    <rPh sb="2" eb="4">
      <t>カショ</t>
    </rPh>
    <phoneticPr fontId="1"/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</si>
  <si>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</si>
  <si>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</si>
  <si>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</si>
  <si>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</si>
  <si>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基本給</t>
    <rPh sb="0" eb="3">
      <t>キホンキュウ</t>
    </rPh>
    <phoneticPr fontId="1"/>
  </si>
  <si>
    <t>給与項目</t>
    <rPh sb="0" eb="2">
      <t>キュウヨ</t>
    </rPh>
    <rPh sb="2" eb="4">
      <t>コウモク</t>
    </rPh>
    <phoneticPr fontId="1"/>
  </si>
  <si>
    <t>金額</t>
    <rPh sb="0" eb="2">
      <t>キンガク</t>
    </rPh>
    <phoneticPr fontId="1"/>
  </si>
  <si>
    <t>役職手当</t>
    <rPh sb="0" eb="2">
      <t>ヤクショク</t>
    </rPh>
    <rPh sb="2" eb="4">
      <t>テアテ</t>
    </rPh>
    <phoneticPr fontId="1"/>
  </si>
  <si>
    <t>家族手当</t>
    <rPh sb="0" eb="2">
      <t>カゾク</t>
    </rPh>
    <rPh sb="2" eb="4">
      <t>テアテ</t>
    </rPh>
    <phoneticPr fontId="1"/>
  </si>
  <si>
    <t>住宅手当</t>
    <rPh sb="0" eb="2">
      <t>ジュウタク</t>
    </rPh>
    <rPh sb="2" eb="4">
      <t>テアテ</t>
    </rPh>
    <phoneticPr fontId="1"/>
  </si>
  <si>
    <t>残業手当</t>
    <rPh sb="0" eb="2">
      <t>ザンギョウ</t>
    </rPh>
    <rPh sb="2" eb="4">
      <t>テアテ</t>
    </rPh>
    <phoneticPr fontId="1"/>
  </si>
  <si>
    <t>通勤手当</t>
    <rPh sb="0" eb="2">
      <t>ツウキン</t>
    </rPh>
    <rPh sb="2" eb="4">
      <t>テアテ</t>
    </rPh>
    <phoneticPr fontId="1"/>
  </si>
  <si>
    <t>賃金月額（雇用保険）</t>
    <rPh sb="0" eb="2">
      <t>チンギン</t>
    </rPh>
    <rPh sb="2" eb="4">
      <t>ゲツガク</t>
    </rPh>
    <rPh sb="5" eb="7">
      <t>コヨウ</t>
    </rPh>
    <rPh sb="7" eb="9">
      <t>ホケン</t>
    </rPh>
    <phoneticPr fontId="1"/>
  </si>
  <si>
    <t>千円</t>
    <rPh sb="0" eb="1">
      <t>セン</t>
    </rPh>
    <rPh sb="1" eb="2">
      <t>エン</t>
    </rPh>
    <phoneticPr fontId="1"/>
  </si>
  <si>
    <t>【雇用保険被保険者資格取得届】</t>
    <rPh sb="1" eb="3">
      <t>コヨウ</t>
    </rPh>
    <rPh sb="3" eb="5">
      <t>ホケン</t>
    </rPh>
    <rPh sb="5" eb="9">
      <t>ヒホケンシャ</t>
    </rPh>
    <rPh sb="9" eb="11">
      <t>シカク</t>
    </rPh>
    <rPh sb="11" eb="13">
      <t>シュトク</t>
    </rPh>
    <rPh sb="13" eb="14">
      <t>トドケ</t>
    </rPh>
    <phoneticPr fontId="1"/>
  </si>
  <si>
    <t>３．記入箇所（様式）</t>
    <rPh sb="2" eb="4">
      <t>キニュウ</t>
    </rPh>
    <rPh sb="4" eb="6">
      <t>カショ</t>
    </rPh>
    <rPh sb="7" eb="9">
      <t>ヨウシキ</t>
    </rPh>
    <phoneticPr fontId="1"/>
  </si>
  <si>
    <t>【健康保険・厚生年金保険　被保険者資格取得届】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rPh sb="13" eb="17">
      <t>ヒホケンシャ</t>
    </rPh>
    <rPh sb="17" eb="19">
      <t>シカク</t>
    </rPh>
    <rPh sb="19" eb="21">
      <t>シュトク</t>
    </rPh>
    <rPh sb="21" eb="22">
      <t>トドケ</t>
    </rPh>
    <phoneticPr fontId="1"/>
  </si>
  <si>
    <t>その他手当</t>
    <rPh sb="2" eb="3">
      <t>タ</t>
    </rPh>
    <rPh sb="3" eb="5">
      <t>テアテ</t>
    </rPh>
    <phoneticPr fontId="1"/>
  </si>
  <si>
    <t>健康保険・厚生年金保険　報酬月額等　算出表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2" eb="14">
      <t>ホウシュウ</t>
    </rPh>
    <rPh sb="14" eb="16">
      <t>ゲツガク</t>
    </rPh>
    <rPh sb="16" eb="17">
      <t>トウ</t>
    </rPh>
    <rPh sb="18" eb="20">
      <t>サンシュツ</t>
    </rPh>
    <rPh sb="20" eb="21">
      <t>ヒョウ</t>
    </rPh>
    <phoneticPr fontId="1"/>
  </si>
  <si>
    <t>１．報酬月額等の算出</t>
    <rPh sb="2" eb="4">
      <t>ホウシュウ</t>
    </rPh>
    <rPh sb="4" eb="6">
      <t>ゲツガク</t>
    </rPh>
    <rPh sb="6" eb="7">
      <t>トウ</t>
    </rPh>
    <rPh sb="8" eb="10">
      <t>サンシュツ</t>
    </rPh>
    <phoneticPr fontId="1"/>
  </si>
  <si>
    <t>報酬月額
（健康保険・厚生年金保険）</t>
    <rPh sb="0" eb="2">
      <t>ホウシュウ</t>
    </rPh>
    <rPh sb="2" eb="4">
      <t>ゲツガク</t>
    </rPh>
    <phoneticPr fontId="1"/>
  </si>
  <si>
    <t>２．健康保険料・雇用保険料の算出（概算）</t>
    <rPh sb="2" eb="4">
      <t>ケンコウ</t>
    </rPh>
    <rPh sb="4" eb="6">
      <t>ホケン</t>
    </rPh>
    <rPh sb="6" eb="7">
      <t>リョウ</t>
    </rPh>
    <rPh sb="8" eb="10">
      <t>コヨウ</t>
    </rPh>
    <rPh sb="10" eb="13">
      <t>ホケンリョウ</t>
    </rPh>
    <rPh sb="14" eb="16">
      <t>サンシュツ</t>
    </rPh>
    <rPh sb="17" eb="19">
      <t>ガイサン</t>
    </rPh>
    <phoneticPr fontId="1"/>
  </si>
  <si>
    <t>健康保険（埼玉県）</t>
    <rPh sb="0" eb="2">
      <t>ケンコウ</t>
    </rPh>
    <rPh sb="2" eb="4">
      <t>ホケン</t>
    </rPh>
    <rPh sb="5" eb="8">
      <t>サイタマケン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</si>
  <si>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</si>
  <si>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介護保険</t>
    <rPh sb="0" eb="2">
      <t>カイゴ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</si>
  <si>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</si>
  <si>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</si>
  <si>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【保険料率（平成３０年４月分～）】</t>
    <rPh sb="1" eb="3">
      <t>ホケン</t>
    </rPh>
    <rPh sb="3" eb="4">
      <t>リョウ</t>
    </rPh>
    <rPh sb="4" eb="5">
      <t>リツ</t>
    </rPh>
    <rPh sb="6" eb="8">
      <t>ヘイセイ</t>
    </rPh>
    <rPh sb="10" eb="11">
      <t>ネン</t>
    </rPh>
    <rPh sb="12" eb="13">
      <t>ガツ</t>
    </rPh>
    <rPh sb="13" eb="14">
      <t>ブン</t>
    </rPh>
    <phoneticPr fontId="1"/>
  </si>
  <si>
    <t>（労働者0.3％・事業主0.6％）</t>
    <rPh sb="1" eb="4">
      <t>ロウドウシャ</t>
    </rPh>
    <rPh sb="9" eb="12">
      <t>ジギョウヌシ</t>
    </rPh>
    <phoneticPr fontId="1"/>
  </si>
  <si>
    <t>雇用保険</t>
    <rPh sb="0" eb="2">
      <t>コヨウ</t>
    </rPh>
    <rPh sb="2" eb="4">
      <t>ホケン</t>
    </rPh>
    <phoneticPr fontId="1"/>
  </si>
  <si>
    <t>社会保険合計</t>
    <rPh sb="0" eb="2">
      <t>シャカイ</t>
    </rPh>
    <rPh sb="2" eb="4">
      <t>ホケン</t>
    </rPh>
    <rPh sb="4" eb="6">
      <t>ゴウケイ</t>
    </rPh>
    <phoneticPr fontId="1"/>
  </si>
  <si>
    <t>健康保険</t>
    <rPh sb="0" eb="2">
      <t>ケンコウ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</si>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</sst>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0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2" borderId="6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18" xfId="0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257176</xdr:colOff>
      <xdr:row>6</xdr:row>
      <xdr:rowOff>77756</xdr:rowOff>
    </xdr:from>
    <xdr:to>
      <xdr:col>13</xdr:col>
      <xdr:colOff>9525</xdr:colOff>
      <xdr:row>19</xdr:row>
      <xdr:rowOff>868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6" y="1211231"/>
          <a:ext cx="4552949" cy="2894912"/>
        </a:xfrm>
        <a:prstGeom prst="rect">
          <a:avLst/>
        </a:prstGeom>
      </xdr:spPr>
    </xdr:pic>
    <xdr:clientData/>
  </xdr:twoCellAnchor>
  <xdr:twoCellAnchor editAs="oneCell">
    <xdr:from>
      <xdr:col>6</xdr:col>
      <xdr:colOff>308091</xdr:colOff>
      <xdr:row>21</xdr:row>
      <xdr:rowOff>19049</xdr:rowOff>
    </xdr:from>
    <xdr:to>
      <xdr:col>13</xdr:col>
      <xdr:colOff>29710</xdr:colOff>
      <xdr:row>35</xdr:row>
      <xdr:rowOff>95249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5391" y="4543424"/>
          <a:ext cx="4522219" cy="2733675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15</xdr:row>
      <xdr:rowOff>180975</xdr:rowOff>
    </xdr:from>
    <xdr:to>
      <xdr:col>6</xdr:col>
      <xdr:colOff>485775</xdr:colOff>
      <xdr:row>16</xdr:row>
      <xdr:rowOff>409575</xdr:rowOff>
    </xdr:to>
    <xdr:cxnSp macro="">
      <xdr:nvCxnSpPr>
        <xdr:cNvPr id="4" name="直線矢印コネクタ 3"/>
        <xdr:cNvCxnSpPr/>
      </xdr:nvCxnSpPr>
      <xdr:spPr>
        <a:xfrm>
          <a:off x="4086225" y="3028950"/>
          <a:ext cx="1466850" cy="647700"/>
        </a:xfrm>
        <a:prstGeom prst="straightConnector1">
          <a:avLst/>
        </a:prstGeom>
        <a:ln w="15875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16</xdr:row>
      <xdr:rowOff>180975</xdr:rowOff>
    </xdr:from>
    <xdr:to>
      <xdr:col>7</xdr:col>
      <xdr:colOff>571500</xdr:colOff>
      <xdr:row>30</xdr:row>
      <xdr:rowOff>28575</xdr:rowOff>
    </xdr:to>
    <xdr:cxnSp macro="">
      <xdr:nvCxnSpPr>
        <xdr:cNvPr id="5" name="直線矢印コネクタ 4"/>
        <xdr:cNvCxnSpPr/>
      </xdr:nvCxnSpPr>
      <xdr:spPr>
        <a:xfrm>
          <a:off x="4086225" y="3448050"/>
          <a:ext cx="2238375" cy="2905125"/>
        </a:xfrm>
        <a:prstGeom prst="straightConnector1">
          <a:avLst/>
        </a:prstGeom>
        <a:ln w="15875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tabSelected="1" zoomScaleNormal="100" workbookViewId="0">
      <selection activeCell="F3" sqref="F3"/>
    </sheetView>
  </sheetViews>
  <sheetFormatPr defaultRowHeight="13.5" x14ac:dyDescent="0.15"/>
  <cols>
    <col min="1" max="1" width="3.25" customWidth="1"/>
    <col min="2" max="2" width="6.875" customWidth="1"/>
    <col min="3" max="3" width="22.625" customWidth="1"/>
    <col min="4" max="4" width="14.25" style="4" customWidth="1"/>
    <col min="5" max="5" width="6.25" customWidth="1"/>
    <col min="6" max="6" width="13.25" customWidth="1"/>
  </cols>
  <sheetData>
    <row r="1" spans="1:7" ht="23.25" customHeight="1" x14ac:dyDescent="0.15">
      <c r="A1" s="3" t="s">
        <v>22</v>
      </c>
    </row>
    <row r="2" spans="1:7" ht="10.5" customHeight="1" x14ac:dyDescent="0.15">
      <c r="A2" s="3"/>
    </row>
    <row r="3" spans="1:7" x14ac:dyDescent="0.15">
      <c r="C3" s="4" t="s">
        <v>3</v>
      </c>
      <c r="D3" s="15"/>
    </row>
    <row r="4" spans="1:7" ht="18.75" customHeight="1" x14ac:dyDescent="0.15">
      <c r="A4" s="10" t="s">
        <v>23</v>
      </c>
      <c r="G4" s="10" t="s">
        <v>19</v>
      </c>
    </row>
    <row r="5" spans="1:7" ht="8.25" customHeight="1" x14ac:dyDescent="0.15"/>
    <row r="6" spans="1:7" ht="21.75" customHeight="1" x14ac:dyDescent="0.15">
      <c r="B6" s="35" t="s">
        <v>9</v>
      </c>
      <c r="C6" s="35"/>
      <c r="D6" s="35" t="s">
        <v>10</v>
      </c>
      <c r="E6" s="35"/>
      <c r="G6" t="s">
        <v>20</v>
      </c>
    </row>
    <row r="7" spans="1:7" ht="15" customHeight="1" x14ac:dyDescent="0.15">
      <c r="B7" s="36" t="s">
        <v>8</v>
      </c>
      <c r="C7" s="36"/>
      <c r="D7" s="20"/>
      <c r="E7" s="11" t="s">
        <v>0</v>
      </c>
    </row>
    <row r="8" spans="1:7" ht="15" customHeight="1" x14ac:dyDescent="0.15">
      <c r="B8" s="34" t="s">
        <v>11</v>
      </c>
      <c r="C8" s="34"/>
      <c r="D8" s="21"/>
      <c r="E8" s="18" t="s">
        <v>0</v>
      </c>
    </row>
    <row r="9" spans="1:7" ht="15" customHeight="1" x14ac:dyDescent="0.15">
      <c r="B9" s="34" t="s">
        <v>12</v>
      </c>
      <c r="C9" s="34"/>
      <c r="D9" s="21"/>
      <c r="E9" s="18" t="s">
        <v>0</v>
      </c>
    </row>
    <row r="10" spans="1:7" ht="15" customHeight="1" x14ac:dyDescent="0.15">
      <c r="B10" s="34" t="s">
        <v>13</v>
      </c>
      <c r="C10" s="34"/>
      <c r="D10" s="21"/>
      <c r="E10" s="18" t="s">
        <v>0</v>
      </c>
    </row>
    <row r="11" spans="1:7" ht="15" customHeight="1" x14ac:dyDescent="0.15">
      <c r="B11" s="34" t="s">
        <v>14</v>
      </c>
      <c r="C11" s="34"/>
      <c r="D11" s="21"/>
      <c r="E11" s="18" t="s">
        <v>0</v>
      </c>
    </row>
    <row r="12" spans="1:7" ht="15" customHeight="1" x14ac:dyDescent="0.15">
      <c r="B12" s="34" t="s">
        <v>15</v>
      </c>
      <c r="C12" s="34"/>
      <c r="D12" s="21"/>
      <c r="E12" s="18" t="s">
        <v>0</v>
      </c>
    </row>
    <row r="13" spans="1:7" ht="15" customHeight="1" x14ac:dyDescent="0.15">
      <c r="B13" s="34" t="s">
        <v>21</v>
      </c>
      <c r="C13" s="34"/>
      <c r="D13" s="21"/>
      <c r="E13" s="18" t="s">
        <v>0</v>
      </c>
    </row>
    <row r="14" spans="1:7" ht="15" customHeight="1" x14ac:dyDescent="0.15">
      <c r="B14" s="34"/>
      <c r="C14" s="34"/>
      <c r="D14" s="21"/>
      <c r="E14" s="18" t="s">
        <v>0</v>
      </c>
    </row>
    <row r="15" spans="1:7" ht="15" customHeight="1" thickBot="1" x14ac:dyDescent="0.2">
      <c r="B15" s="38"/>
      <c r="C15" s="38"/>
      <c r="D15" s="22"/>
      <c r="E15" s="19" t="s">
        <v>0</v>
      </c>
    </row>
    <row r="16" spans="1:7" s="5" customFormat="1" ht="33" customHeight="1" thickTop="1" x14ac:dyDescent="0.15">
      <c r="B16" s="39" t="s">
        <v>24</v>
      </c>
      <c r="C16" s="40"/>
      <c r="D16" s="17">
        <f>SUM(D7:D15)</f>
        <v>0</v>
      </c>
      <c r="E16" s="12" t="s">
        <v>0</v>
      </c>
    </row>
    <row r="17" spans="1:7" s="5" customFormat="1" ht="33" customHeight="1" x14ac:dyDescent="0.15">
      <c r="B17" s="41" t="s">
        <v>16</v>
      </c>
      <c r="C17" s="42"/>
      <c r="D17" s="24">
        <f>ROUNDDOWN(D16/1000,0)</f>
        <v>0</v>
      </c>
      <c r="E17" s="9" t="s">
        <v>17</v>
      </c>
    </row>
    <row r="18" spans="1:7" s="5" customFormat="1" ht="11.25" customHeight="1" x14ac:dyDescent="0.15">
      <c r="B18" s="16"/>
      <c r="D18" s="6"/>
    </row>
    <row r="19" spans="1:7" s="5" customFormat="1" ht="21.75" customHeight="1" x14ac:dyDescent="0.15">
      <c r="B19" s="16"/>
      <c r="D19" s="6"/>
    </row>
    <row r="20" spans="1:7" s="5" customFormat="1" ht="11.25" customHeight="1" x14ac:dyDescent="0.15">
      <c r="B20" s="16"/>
      <c r="D20" s="6"/>
    </row>
    <row r="21" spans="1:7" s="5" customFormat="1" ht="21.75" customHeight="1" x14ac:dyDescent="0.15">
      <c r="A21" s="25" t="s">
        <v>25</v>
      </c>
      <c r="B21" s="16"/>
      <c r="D21" s="6"/>
      <c r="G21" s="5" t="s">
        <v>18</v>
      </c>
    </row>
    <row r="22" spans="1:7" s="5" customFormat="1" ht="10.5" customHeight="1" x14ac:dyDescent="0.15">
      <c r="B22" s="16"/>
      <c r="D22" s="6"/>
    </row>
    <row r="23" spans="1:7" s="5" customFormat="1" ht="18.75" customHeight="1" x14ac:dyDescent="0.15">
      <c r="B23" s="43" t="s">
        <v>1</v>
      </c>
      <c r="C23" s="42"/>
      <c r="D23" s="23">
        <f>計算表シート!F60</f>
        <v>58000</v>
      </c>
      <c r="E23" s="9" t="s">
        <v>0</v>
      </c>
    </row>
    <row r="24" spans="1:7" ht="5.25" customHeight="1" x14ac:dyDescent="0.15">
      <c r="B24" s="26"/>
      <c r="C24" s="26"/>
      <c r="D24" s="27"/>
      <c r="E24" s="26"/>
    </row>
    <row r="25" spans="1:7" ht="18.75" customHeight="1" x14ac:dyDescent="0.15">
      <c r="B25" s="35" t="s">
        <v>35</v>
      </c>
      <c r="C25" s="41"/>
      <c r="D25" s="30">
        <f>(D23*D32)/2</f>
        <v>2856.5</v>
      </c>
      <c r="E25" s="8" t="s">
        <v>0</v>
      </c>
    </row>
    <row r="26" spans="1:7" ht="18.75" customHeight="1" x14ac:dyDescent="0.15">
      <c r="B26" s="35" t="s">
        <v>28</v>
      </c>
      <c r="C26" s="41"/>
      <c r="D26" s="30">
        <f>(D23*D33)/2</f>
        <v>455.29999999999995</v>
      </c>
      <c r="E26" s="8" t="s">
        <v>0</v>
      </c>
    </row>
    <row r="27" spans="1:7" ht="18.75" customHeight="1" x14ac:dyDescent="0.15">
      <c r="B27" s="35" t="s">
        <v>36</v>
      </c>
      <c r="C27" s="41"/>
      <c r="D27" s="30">
        <f>(D23*D34)/2</f>
        <v>5307</v>
      </c>
      <c r="E27" s="8" t="s">
        <v>0</v>
      </c>
    </row>
    <row r="28" spans="1:7" ht="18.75" customHeight="1" thickBot="1" x14ac:dyDescent="0.2">
      <c r="B28" s="36" t="s">
        <v>33</v>
      </c>
      <c r="C28" s="37"/>
      <c r="D28" s="31">
        <f>D16*D35</f>
        <v>0</v>
      </c>
      <c r="E28" s="28" t="s">
        <v>0</v>
      </c>
    </row>
    <row r="29" spans="1:7" ht="18.75" customHeight="1" thickTop="1" x14ac:dyDescent="0.15">
      <c r="B29" s="40" t="s">
        <v>34</v>
      </c>
      <c r="C29" s="45"/>
      <c r="D29" s="32">
        <f>SUM(D25:D28)</f>
        <v>8618.7999999999993</v>
      </c>
      <c r="E29" s="29" t="s">
        <v>0</v>
      </c>
    </row>
    <row r="30" spans="1:7" ht="13.5" customHeight="1" x14ac:dyDescent="0.15"/>
    <row r="31" spans="1:7" x14ac:dyDescent="0.15">
      <c r="B31" t="s">
        <v>31</v>
      </c>
    </row>
    <row r="32" spans="1:7" x14ac:dyDescent="0.15">
      <c r="B32" s="35" t="s">
        <v>26</v>
      </c>
      <c r="C32" s="35"/>
      <c r="D32" s="33">
        <v>9.8500000000000004E-2</v>
      </c>
      <c r="E32" s="46" t="s">
        <v>27</v>
      </c>
      <c r="F32" s="46"/>
    </row>
    <row r="33" spans="2:6" x14ac:dyDescent="0.15">
      <c r="B33" s="35" t="s">
        <v>28</v>
      </c>
      <c r="C33" s="35"/>
      <c r="D33" s="33">
        <v>1.5699999999999999E-2</v>
      </c>
      <c r="E33" s="44" t="s">
        <v>27</v>
      </c>
      <c r="F33" s="44"/>
    </row>
    <row r="34" spans="2:6" x14ac:dyDescent="0.15">
      <c r="B34" s="35" t="s">
        <v>29</v>
      </c>
      <c r="C34" s="35"/>
      <c r="D34" s="33">
        <v>0.183</v>
      </c>
      <c r="E34" s="44" t="s">
        <v>27</v>
      </c>
      <c r="F34" s="44"/>
    </row>
    <row r="35" spans="2:6" x14ac:dyDescent="0.15">
      <c r="B35" s="35" t="s">
        <v>30</v>
      </c>
      <c r="C35" s="35"/>
      <c r="D35" s="33">
        <v>3.0000000000000001E-3</v>
      </c>
      <c r="E35" s="44" t="s">
        <v>32</v>
      </c>
      <c r="F35" s="44"/>
    </row>
  </sheetData>
  <mergeCells count="27">
    <mergeCell ref="B35:C35"/>
    <mergeCell ref="E35:F35"/>
    <mergeCell ref="B29:C29"/>
    <mergeCell ref="B32:C32"/>
    <mergeCell ref="E32:F32"/>
    <mergeCell ref="B33:C33"/>
    <mergeCell ref="E33:F33"/>
    <mergeCell ref="B34:C34"/>
    <mergeCell ref="E34:F34"/>
    <mergeCell ref="B28:C28"/>
    <mergeCell ref="B11:C11"/>
    <mergeCell ref="B12:C12"/>
    <mergeCell ref="B13:C13"/>
    <mergeCell ref="B14:C14"/>
    <mergeCell ref="B15:C15"/>
    <mergeCell ref="B16:C16"/>
    <mergeCell ref="B17:C17"/>
    <mergeCell ref="B23:C23"/>
    <mergeCell ref="B25:C25"/>
    <mergeCell ref="B26:C26"/>
    <mergeCell ref="B27:C27"/>
    <mergeCell ref="B10:C10"/>
    <mergeCell ref="B6:C6"/>
    <mergeCell ref="D6:E6"/>
    <mergeCell ref="B7:C7"/>
    <mergeCell ref="B8:C8"/>
    <mergeCell ref="B9:C9"/>
  </mergeCells>
  <phoneticPr fontId="1"/>
  <pageMargins left="0.52" right="0.36" top="0.56000000000000005" bottom="0.28000000000000003" header="0.3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0" workbookViewId="0">
      <selection activeCell="F55" sqref="F55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</cols>
  <sheetData>
    <row r="1" spans="1:6" x14ac:dyDescent="0.15">
      <c r="A1" t="s">
        <v>7</v>
      </c>
    </row>
    <row r="4" spans="1:6" x14ac:dyDescent="0.15">
      <c r="A4" s="1" t="s">
        <v>1</v>
      </c>
      <c r="B4" s="47" t="s">
        <v>4</v>
      </c>
      <c r="C4" s="47"/>
      <c r="D4" s="47"/>
    </row>
    <row r="5" spans="1:6" x14ac:dyDescent="0.15">
      <c r="B5" s="1" t="s">
        <v>5</v>
      </c>
      <c r="D5" s="1" t="s">
        <v>2</v>
      </c>
    </row>
    <row r="6" spans="1:6" x14ac:dyDescent="0.15">
      <c r="A6">
        <v>58000</v>
      </c>
      <c r="B6" s="2"/>
      <c r="C6" s="2"/>
      <c r="D6" s="2">
        <v>63000</v>
      </c>
      <c r="F6">
        <f>IF(報酬月額算出!$D$16&lt;計算表シート!D6,計算表シート!A6,0)</f>
        <v>58000</v>
      </c>
    </row>
    <row r="7" spans="1:6" x14ac:dyDescent="0.15">
      <c r="A7">
        <v>68000</v>
      </c>
      <c r="B7" s="2">
        <v>63000</v>
      </c>
      <c r="C7" s="14" t="s">
        <v>6</v>
      </c>
      <c r="D7" s="2">
        <v>73000</v>
      </c>
      <c r="F7">
        <f>IF(AND(報酬月額算出!$D$16&gt;=B7,報酬月額算出!$D$16&lt;計算表シート!D7),計算表シート!A7,0)</f>
        <v>0</v>
      </c>
    </row>
    <row r="8" spans="1:6" x14ac:dyDescent="0.15">
      <c r="A8">
        <v>78000</v>
      </c>
      <c r="B8" s="2">
        <v>73000</v>
      </c>
      <c r="C8" s="14" t="s">
        <v>6</v>
      </c>
      <c r="D8" s="2">
        <v>83000</v>
      </c>
      <c r="F8">
        <f>IF(AND(報酬月額算出!$D$16&gt;=B8,報酬月額算出!$D$16&lt;計算表シート!D8),計算表シート!A8,0)</f>
        <v>0</v>
      </c>
    </row>
    <row r="9" spans="1:6" x14ac:dyDescent="0.15">
      <c r="A9">
        <v>88000</v>
      </c>
      <c r="B9" s="2">
        <v>83000</v>
      </c>
      <c r="C9" s="14" t="s">
        <v>6</v>
      </c>
      <c r="D9" s="2">
        <v>93000</v>
      </c>
      <c r="F9">
        <f>IF(AND(報酬月額算出!$D$16&gt;=B9,報酬月額算出!$D$16&lt;計算表シート!D9),計算表シート!A9,0)</f>
        <v>0</v>
      </c>
    </row>
    <row r="10" spans="1:6" x14ac:dyDescent="0.15">
      <c r="A10">
        <v>98000</v>
      </c>
      <c r="B10">
        <v>93000</v>
      </c>
      <c r="C10" s="1" t="s">
        <v>6</v>
      </c>
      <c r="D10">
        <v>101000</v>
      </c>
      <c r="F10">
        <f>IF(AND(報酬月額算出!$D$16&gt;=B10,報酬月額算出!$D$16&lt;計算表シート!D10),計算表シート!A10,0)</f>
        <v>0</v>
      </c>
    </row>
    <row r="11" spans="1:6" x14ac:dyDescent="0.15">
      <c r="A11">
        <v>104000</v>
      </c>
      <c r="B11">
        <v>101000</v>
      </c>
      <c r="C11" s="1" t="s">
        <v>6</v>
      </c>
      <c r="D11">
        <v>107000</v>
      </c>
      <c r="F11">
        <f>IF(AND(報酬月額算出!$D$16&gt;=B11,報酬月額算出!$D$16&lt;計算表シート!D11),計算表シート!A11,0)</f>
        <v>0</v>
      </c>
    </row>
    <row r="12" spans="1:6" x14ac:dyDescent="0.15">
      <c r="A12">
        <v>110000</v>
      </c>
      <c r="B12">
        <v>107000</v>
      </c>
      <c r="C12" s="1" t="s">
        <v>6</v>
      </c>
      <c r="D12">
        <v>114000</v>
      </c>
      <c r="F12">
        <f>IF(AND(報酬月額算出!$D$16&gt;=B12,報酬月額算出!$D$16&lt;計算表シート!D12),計算表シート!A12,0)</f>
        <v>0</v>
      </c>
    </row>
    <row r="13" spans="1:6" x14ac:dyDescent="0.15">
      <c r="A13">
        <v>118000</v>
      </c>
      <c r="B13">
        <v>114000</v>
      </c>
      <c r="C13" s="1" t="s">
        <v>6</v>
      </c>
      <c r="D13">
        <v>122000</v>
      </c>
      <c r="F13">
        <f>IF(AND(報酬月額算出!$D$16&gt;=B13,報酬月額算出!$D$16&lt;計算表シート!D13),計算表シート!A13,0)</f>
        <v>0</v>
      </c>
    </row>
    <row r="14" spans="1:6" x14ac:dyDescent="0.15">
      <c r="A14">
        <v>126000</v>
      </c>
      <c r="B14">
        <v>122000</v>
      </c>
      <c r="C14" s="1" t="s">
        <v>6</v>
      </c>
      <c r="D14">
        <v>130000</v>
      </c>
      <c r="F14">
        <f>IF(AND(報酬月額算出!$D$16&gt;=B14,報酬月額算出!$D$16&lt;計算表シート!D14),計算表シート!A14,0)</f>
        <v>0</v>
      </c>
    </row>
    <row r="15" spans="1:6" x14ac:dyDescent="0.15">
      <c r="A15">
        <v>134000</v>
      </c>
      <c r="B15">
        <v>130000</v>
      </c>
      <c r="C15" s="1" t="s">
        <v>6</v>
      </c>
      <c r="D15">
        <v>138000</v>
      </c>
      <c r="F15">
        <f>IF(AND(報酬月額算出!$D$16&gt;=B15,報酬月額算出!$D$16&lt;計算表シート!D15),計算表シート!A15,0)</f>
        <v>0</v>
      </c>
    </row>
    <row r="16" spans="1:6" x14ac:dyDescent="0.15">
      <c r="A16">
        <v>142000</v>
      </c>
      <c r="B16">
        <v>138000</v>
      </c>
      <c r="C16" s="1" t="s">
        <v>6</v>
      </c>
      <c r="D16">
        <v>146000</v>
      </c>
      <c r="F16">
        <f>IF(AND(報酬月額算出!$D$16&gt;=B16,報酬月額算出!$D$16&lt;計算表シート!D16),計算表シート!A16,0)</f>
        <v>0</v>
      </c>
    </row>
    <row r="17" spans="1:6" x14ac:dyDescent="0.15">
      <c r="A17">
        <v>150000</v>
      </c>
      <c r="B17">
        <v>146000</v>
      </c>
      <c r="C17" s="1" t="s">
        <v>6</v>
      </c>
      <c r="D17">
        <v>155000</v>
      </c>
      <c r="F17">
        <f>IF(AND(報酬月額算出!$D$16&gt;=B17,報酬月額算出!$D$16&lt;計算表シート!D17),計算表シート!A17,0)</f>
        <v>0</v>
      </c>
    </row>
    <row r="18" spans="1:6" x14ac:dyDescent="0.15">
      <c r="A18">
        <v>160000</v>
      </c>
      <c r="B18">
        <v>155000</v>
      </c>
      <c r="C18" s="1" t="s">
        <v>6</v>
      </c>
      <c r="D18">
        <v>165000</v>
      </c>
      <c r="F18">
        <f>IF(AND(報酬月額算出!$D$16&gt;=B18,報酬月額算出!$D$16&lt;計算表シート!D18),計算表シート!A18,0)</f>
        <v>0</v>
      </c>
    </row>
    <row r="19" spans="1:6" x14ac:dyDescent="0.15">
      <c r="A19">
        <v>170000</v>
      </c>
      <c r="B19">
        <v>165000</v>
      </c>
      <c r="C19" s="1" t="s">
        <v>6</v>
      </c>
      <c r="D19">
        <v>175000</v>
      </c>
      <c r="F19">
        <f>IF(AND(報酬月額算出!$D$16&gt;=B19,報酬月額算出!$D$16&lt;計算表シート!D19),計算表シート!A19,0)</f>
        <v>0</v>
      </c>
    </row>
    <row r="20" spans="1:6" x14ac:dyDescent="0.15">
      <c r="A20">
        <v>180000</v>
      </c>
      <c r="B20">
        <v>175000</v>
      </c>
      <c r="C20" s="1" t="s">
        <v>6</v>
      </c>
      <c r="D20">
        <v>185000</v>
      </c>
      <c r="F20">
        <f>IF(AND(報酬月額算出!$D$16&gt;=B20,報酬月額算出!$D$16&lt;計算表シート!D20),計算表シート!A20,0)</f>
        <v>0</v>
      </c>
    </row>
    <row r="21" spans="1:6" x14ac:dyDescent="0.15">
      <c r="A21">
        <v>190000</v>
      </c>
      <c r="B21">
        <v>185000</v>
      </c>
      <c r="C21" s="1" t="s">
        <v>6</v>
      </c>
      <c r="D21">
        <v>195000</v>
      </c>
      <c r="F21">
        <f>IF(AND(報酬月額算出!$D$16&gt;=B21,報酬月額算出!$D$16&lt;計算表シート!D21),計算表シート!A21,0)</f>
        <v>0</v>
      </c>
    </row>
    <row r="22" spans="1:6" x14ac:dyDescent="0.15">
      <c r="A22">
        <v>200000</v>
      </c>
      <c r="B22">
        <v>195000</v>
      </c>
      <c r="C22" s="1" t="s">
        <v>6</v>
      </c>
      <c r="D22">
        <v>210000</v>
      </c>
      <c r="F22">
        <f>IF(AND(報酬月額算出!$D$16&gt;=B22,報酬月額算出!$D$16&lt;計算表シート!D22),計算表シート!A22,0)</f>
        <v>0</v>
      </c>
    </row>
    <row r="23" spans="1:6" x14ac:dyDescent="0.15">
      <c r="A23">
        <v>220000</v>
      </c>
      <c r="B23">
        <v>210000</v>
      </c>
      <c r="C23" s="1" t="s">
        <v>6</v>
      </c>
      <c r="D23">
        <v>230000</v>
      </c>
      <c r="F23">
        <f>IF(AND(報酬月額算出!$D$16&gt;=B23,報酬月額算出!$D$16&lt;計算表シート!D23),計算表シート!A23,0)</f>
        <v>0</v>
      </c>
    </row>
    <row r="24" spans="1:6" x14ac:dyDescent="0.15">
      <c r="A24">
        <v>240000</v>
      </c>
      <c r="B24">
        <v>230000</v>
      </c>
      <c r="C24" s="1" t="s">
        <v>6</v>
      </c>
      <c r="D24">
        <v>250000</v>
      </c>
      <c r="F24">
        <f>IF(AND(報酬月額算出!$D$16&gt;=B24,報酬月額算出!$D$16&lt;計算表シート!D24),計算表シート!A24,0)</f>
        <v>0</v>
      </c>
    </row>
    <row r="25" spans="1:6" x14ac:dyDescent="0.15">
      <c r="A25">
        <v>260000</v>
      </c>
      <c r="B25">
        <v>250000</v>
      </c>
      <c r="C25" s="1" t="s">
        <v>6</v>
      </c>
      <c r="D25">
        <v>270000</v>
      </c>
      <c r="F25">
        <f>IF(AND(報酬月額算出!$D$16&gt;=B25,報酬月額算出!$D$16&lt;計算表シート!D25),計算表シート!A25,0)</f>
        <v>0</v>
      </c>
    </row>
    <row r="26" spans="1:6" x14ac:dyDescent="0.15">
      <c r="A26">
        <v>280000</v>
      </c>
      <c r="B26">
        <v>270000</v>
      </c>
      <c r="C26" s="1" t="s">
        <v>6</v>
      </c>
      <c r="D26">
        <v>290000</v>
      </c>
      <c r="F26">
        <f>IF(AND(報酬月額算出!$D$16&gt;=B26,報酬月額算出!$D$16&lt;計算表シート!D26),計算表シート!A26,0)</f>
        <v>0</v>
      </c>
    </row>
    <row r="27" spans="1:6" x14ac:dyDescent="0.15">
      <c r="A27">
        <v>300000</v>
      </c>
      <c r="B27">
        <v>290000</v>
      </c>
      <c r="C27" s="1" t="s">
        <v>6</v>
      </c>
      <c r="D27">
        <v>310000</v>
      </c>
      <c r="F27">
        <f>IF(AND(報酬月額算出!$D$16&gt;=B27,報酬月額算出!$D$16&lt;計算表シート!D27),計算表シート!A27,0)</f>
        <v>0</v>
      </c>
    </row>
    <row r="28" spans="1:6" x14ac:dyDescent="0.15">
      <c r="A28">
        <v>320000</v>
      </c>
      <c r="B28">
        <v>310000</v>
      </c>
      <c r="C28" s="1" t="s">
        <v>6</v>
      </c>
      <c r="D28">
        <v>330000</v>
      </c>
      <c r="F28">
        <f>IF(AND(報酬月額算出!$D$16&gt;=B28,報酬月額算出!$D$16&lt;計算表シート!D28),計算表シート!A28,0)</f>
        <v>0</v>
      </c>
    </row>
    <row r="29" spans="1:6" x14ac:dyDescent="0.15">
      <c r="A29">
        <v>340000</v>
      </c>
      <c r="B29">
        <v>330000</v>
      </c>
      <c r="C29" s="1" t="s">
        <v>6</v>
      </c>
      <c r="D29">
        <v>350000</v>
      </c>
      <c r="F29">
        <f>IF(AND(報酬月額算出!$D$16&gt;=B29,報酬月額算出!$D$16&lt;計算表シート!D29),計算表シート!A29,0)</f>
        <v>0</v>
      </c>
    </row>
    <row r="30" spans="1:6" x14ac:dyDescent="0.15">
      <c r="A30">
        <v>360000</v>
      </c>
      <c r="B30">
        <v>350000</v>
      </c>
      <c r="C30" s="1" t="s">
        <v>6</v>
      </c>
      <c r="D30">
        <v>370000</v>
      </c>
      <c r="F30">
        <f>IF(AND(報酬月額算出!$D$16&gt;=B30,報酬月額算出!$D$16&lt;計算表シート!D30),計算表シート!A30,0)</f>
        <v>0</v>
      </c>
    </row>
    <row r="31" spans="1:6" x14ac:dyDescent="0.15">
      <c r="A31">
        <v>380000</v>
      </c>
      <c r="B31">
        <v>370000</v>
      </c>
      <c r="C31" s="1" t="s">
        <v>6</v>
      </c>
      <c r="D31">
        <v>395000</v>
      </c>
      <c r="F31">
        <f>IF(AND(報酬月額算出!$D$16&gt;=B31,報酬月額算出!$D$16&lt;計算表シート!D31),計算表シート!A31,0)</f>
        <v>0</v>
      </c>
    </row>
    <row r="32" spans="1:6" x14ac:dyDescent="0.15">
      <c r="A32">
        <v>410000</v>
      </c>
      <c r="B32">
        <v>395000</v>
      </c>
      <c r="C32" s="1" t="s">
        <v>6</v>
      </c>
      <c r="D32">
        <v>425000</v>
      </c>
      <c r="F32">
        <f>IF(AND(報酬月額算出!$D$16&gt;=B32,報酬月額算出!$D$16&lt;計算表シート!D32),計算表シート!A32,0)</f>
        <v>0</v>
      </c>
    </row>
    <row r="33" spans="1:6" x14ac:dyDescent="0.15">
      <c r="A33">
        <v>440000</v>
      </c>
      <c r="B33">
        <v>425000</v>
      </c>
      <c r="C33" s="1" t="s">
        <v>6</v>
      </c>
      <c r="D33">
        <v>455000</v>
      </c>
      <c r="F33">
        <f>IF(AND(報酬月額算出!$D$16&gt;=B33,報酬月額算出!$D$16&lt;計算表シート!D33),計算表シート!A33,0)</f>
        <v>0</v>
      </c>
    </row>
    <row r="34" spans="1:6" x14ac:dyDescent="0.15">
      <c r="A34">
        <v>470000</v>
      </c>
      <c r="B34">
        <v>455000</v>
      </c>
      <c r="C34" s="1" t="s">
        <v>6</v>
      </c>
      <c r="D34">
        <v>485000</v>
      </c>
      <c r="F34">
        <f>IF(AND(報酬月額算出!$D$16&gt;=B34,報酬月額算出!$D$16&lt;計算表シート!D34),計算表シート!A34,0)</f>
        <v>0</v>
      </c>
    </row>
    <row r="35" spans="1:6" x14ac:dyDescent="0.15">
      <c r="A35">
        <v>500000</v>
      </c>
      <c r="B35">
        <v>485000</v>
      </c>
      <c r="C35" s="1" t="s">
        <v>6</v>
      </c>
      <c r="D35">
        <v>515000</v>
      </c>
      <c r="F35">
        <f>IF(AND(報酬月額算出!$D$16&gt;=B35,報酬月額算出!$D$16&lt;計算表シート!D35),計算表シート!A35,0)</f>
        <v>0</v>
      </c>
    </row>
    <row r="36" spans="1:6" x14ac:dyDescent="0.15">
      <c r="A36">
        <v>530000</v>
      </c>
      <c r="B36">
        <v>515000</v>
      </c>
      <c r="C36" s="1" t="s">
        <v>6</v>
      </c>
      <c r="D36">
        <v>545000</v>
      </c>
      <c r="F36">
        <f>IF(AND(報酬月額算出!$D$16&gt;=B36,報酬月額算出!$D$16&lt;計算表シート!D36),計算表シート!A36,0)</f>
        <v>0</v>
      </c>
    </row>
    <row r="37" spans="1:6" x14ac:dyDescent="0.15">
      <c r="A37">
        <v>560000</v>
      </c>
      <c r="B37">
        <v>545000</v>
      </c>
      <c r="C37" s="1" t="s">
        <v>6</v>
      </c>
      <c r="D37">
        <v>575000</v>
      </c>
      <c r="F37">
        <f>IF(AND(報酬月額算出!$D$16&gt;=B37,報酬月額算出!$D$16&lt;計算表シート!D37),計算表シート!A37,0)</f>
        <v>0</v>
      </c>
    </row>
    <row r="38" spans="1:6" x14ac:dyDescent="0.15">
      <c r="A38">
        <v>590000</v>
      </c>
      <c r="B38">
        <v>575000</v>
      </c>
      <c r="C38" s="1" t="s">
        <v>6</v>
      </c>
      <c r="D38">
        <v>605000</v>
      </c>
      <c r="F38">
        <f>IF(AND(報酬月額算出!$D$16&gt;=B38,報酬月額算出!$D$16&lt;計算表シート!D38),計算表シート!A38,0)</f>
        <v>0</v>
      </c>
    </row>
    <row r="39" spans="1:6" x14ac:dyDescent="0.15">
      <c r="A39">
        <v>620000</v>
      </c>
      <c r="B39">
        <v>605000</v>
      </c>
      <c r="C39" s="1" t="s">
        <v>6</v>
      </c>
      <c r="D39">
        <v>635000</v>
      </c>
      <c r="F39">
        <f>IF(AND(報酬月額算出!$D$16&gt;=B39,報酬月額算出!$D$16&lt;計算表シート!D39),計算表シート!A39,0)</f>
        <v>0</v>
      </c>
    </row>
    <row r="40" spans="1:6" x14ac:dyDescent="0.15">
      <c r="A40">
        <v>650000</v>
      </c>
      <c r="B40">
        <v>635000</v>
      </c>
      <c r="C40" s="13" t="s">
        <v>6</v>
      </c>
      <c r="D40">
        <v>665000</v>
      </c>
      <c r="F40">
        <f>IF(AND(報酬月額算出!$D$16&gt;=B40,報酬月額算出!$D$16&lt;計算表シート!D40),計算表シート!A40,0)</f>
        <v>0</v>
      </c>
    </row>
    <row r="41" spans="1:6" x14ac:dyDescent="0.15">
      <c r="A41">
        <v>680000</v>
      </c>
      <c r="B41">
        <v>665000</v>
      </c>
      <c r="C41" s="13" t="s">
        <v>6</v>
      </c>
      <c r="D41">
        <v>695000</v>
      </c>
      <c r="F41">
        <f>IF(AND(報酬月額算出!$D$16&gt;=B41,報酬月額算出!$D$16&lt;計算表シート!D41),計算表シート!A41,0)</f>
        <v>0</v>
      </c>
    </row>
    <row r="42" spans="1:6" x14ac:dyDescent="0.15">
      <c r="A42">
        <v>710000</v>
      </c>
      <c r="B42">
        <v>695000</v>
      </c>
      <c r="C42" s="13" t="s">
        <v>6</v>
      </c>
      <c r="D42">
        <v>730000</v>
      </c>
      <c r="F42">
        <f>IF(AND(報酬月額算出!$D$16&gt;=B42,報酬月額算出!$D$16&lt;計算表シート!D42),計算表シート!A42,0)</f>
        <v>0</v>
      </c>
    </row>
    <row r="43" spans="1:6" x14ac:dyDescent="0.15">
      <c r="A43">
        <v>750000</v>
      </c>
      <c r="B43">
        <v>730000</v>
      </c>
      <c r="C43" s="13" t="s">
        <v>6</v>
      </c>
      <c r="D43">
        <v>770000</v>
      </c>
      <c r="F43">
        <f>IF(AND(報酬月額算出!$D$16&gt;=B43,報酬月額算出!$D$16&lt;計算表シート!D43),計算表シート!A43,0)</f>
        <v>0</v>
      </c>
    </row>
    <row r="44" spans="1:6" x14ac:dyDescent="0.15">
      <c r="A44">
        <v>790000</v>
      </c>
      <c r="B44">
        <v>770000</v>
      </c>
      <c r="C44" s="13" t="s">
        <v>6</v>
      </c>
      <c r="D44">
        <v>810000</v>
      </c>
      <c r="F44">
        <f>IF(AND(報酬月額算出!$D$16&gt;=B44,報酬月額算出!$D$16&lt;計算表シート!D44),計算表シート!A44,0)</f>
        <v>0</v>
      </c>
    </row>
    <row r="45" spans="1:6" x14ac:dyDescent="0.15">
      <c r="A45">
        <v>830000</v>
      </c>
      <c r="B45">
        <v>810000</v>
      </c>
      <c r="C45" s="13" t="s">
        <v>6</v>
      </c>
      <c r="D45">
        <v>855000</v>
      </c>
      <c r="F45">
        <f>IF(AND(報酬月額算出!$D$16&gt;=B45,報酬月額算出!$D$16&lt;計算表シート!D45),計算表シート!A45,0)</f>
        <v>0</v>
      </c>
    </row>
    <row r="46" spans="1:6" x14ac:dyDescent="0.15">
      <c r="A46">
        <v>880000</v>
      </c>
      <c r="B46">
        <v>855000</v>
      </c>
      <c r="C46" s="13" t="s">
        <v>6</v>
      </c>
      <c r="D46">
        <v>905000</v>
      </c>
      <c r="F46">
        <f>IF(AND(報酬月額算出!$D$16&gt;=B46,報酬月額算出!$D$16&lt;計算表シート!D46),計算表シート!A46,0)</f>
        <v>0</v>
      </c>
    </row>
    <row r="47" spans="1:6" x14ac:dyDescent="0.15">
      <c r="A47">
        <v>930000</v>
      </c>
      <c r="B47">
        <v>905000</v>
      </c>
      <c r="C47" s="13" t="s">
        <v>6</v>
      </c>
      <c r="D47">
        <v>955000</v>
      </c>
      <c r="F47">
        <f>IF(AND(報酬月額算出!$D$16&gt;=B47,報酬月額算出!$D$16&lt;計算表シート!D47),計算表シート!A47,0)</f>
        <v>0</v>
      </c>
    </row>
    <row r="48" spans="1:6" x14ac:dyDescent="0.15">
      <c r="A48">
        <v>980000</v>
      </c>
      <c r="B48">
        <v>955000</v>
      </c>
      <c r="C48" s="13" t="s">
        <v>6</v>
      </c>
      <c r="D48">
        <v>1005000</v>
      </c>
      <c r="F48">
        <f>IF(AND(報酬月額算出!$D$16&gt;=B48,報酬月額算出!$D$16&lt;計算表シート!D48),計算表シート!A48,0)</f>
        <v>0</v>
      </c>
    </row>
    <row r="49" spans="1:7" x14ac:dyDescent="0.15">
      <c r="A49">
        <v>1030000</v>
      </c>
      <c r="B49">
        <v>1005000</v>
      </c>
      <c r="C49" s="13" t="s">
        <v>6</v>
      </c>
      <c r="D49">
        <v>1055000</v>
      </c>
      <c r="F49">
        <f>IF(AND(報酬月額算出!$D$16&gt;=B49,報酬月額算出!$D$16&lt;計算表シート!D49),計算表シート!A49,0)</f>
        <v>0</v>
      </c>
    </row>
    <row r="50" spans="1:7" x14ac:dyDescent="0.15">
      <c r="A50">
        <v>1090000</v>
      </c>
      <c r="B50">
        <v>1055000</v>
      </c>
      <c r="C50" s="13" t="s">
        <v>6</v>
      </c>
      <c r="D50">
        <v>1115000</v>
      </c>
      <c r="F50">
        <f>IF(AND(報酬月額算出!$D$16&gt;=B50,報酬月額算出!$D$16&lt;計算表シート!D50),計算表シート!A50,0)</f>
        <v>0</v>
      </c>
    </row>
    <row r="51" spans="1:7" x14ac:dyDescent="0.15">
      <c r="A51">
        <v>1150000</v>
      </c>
      <c r="B51">
        <v>1115000</v>
      </c>
      <c r="C51" s="13" t="s">
        <v>6</v>
      </c>
      <c r="D51">
        <v>1175000</v>
      </c>
      <c r="F51">
        <f>IF(AND(報酬月額算出!$D$16&gt;=B51,報酬月額算出!$D$16&lt;計算表シート!D51),計算表シート!A51,0)</f>
        <v>0</v>
      </c>
    </row>
    <row r="52" spans="1:7" x14ac:dyDescent="0.15">
      <c r="A52">
        <v>1210000</v>
      </c>
      <c r="B52">
        <v>1175000</v>
      </c>
      <c r="C52" s="13" t="s">
        <v>6</v>
      </c>
      <c r="D52">
        <v>1235000</v>
      </c>
      <c r="F52">
        <f>IF(AND(報酬月額算出!$D$16&gt;=B52,報酬月額算出!$D$16&lt;計算表シート!D52),計算表シート!A52,0)</f>
        <v>0</v>
      </c>
    </row>
    <row r="53" spans="1:7" x14ac:dyDescent="0.15">
      <c r="A53">
        <v>1270000</v>
      </c>
      <c r="B53">
        <v>1235000</v>
      </c>
      <c r="C53" s="13" t="s">
        <v>6</v>
      </c>
      <c r="D53">
        <v>1295000</v>
      </c>
      <c r="F53">
        <f>IF(AND(報酬月額算出!$D$16&gt;=B53,報酬月額算出!$D$16&lt;計算表シート!D53),計算表シート!A53,0)</f>
        <v>0</v>
      </c>
    </row>
    <row r="54" spans="1:7" x14ac:dyDescent="0.15">
      <c r="A54">
        <v>1330000</v>
      </c>
      <c r="B54">
        <v>1295000</v>
      </c>
      <c r="C54" s="13" t="s">
        <v>6</v>
      </c>
      <c r="D54">
        <v>1355000</v>
      </c>
      <c r="F54">
        <f>IF(AND(報酬月額算出!$D$16&gt;=B54,報酬月額算出!$D$16&lt;計算表シート!D54),計算表シート!A54,0)</f>
        <v>0</v>
      </c>
    </row>
    <row r="55" spans="1:7" x14ac:dyDescent="0.15">
      <c r="A55">
        <v>1390000</v>
      </c>
      <c r="B55">
        <v>1355000</v>
      </c>
      <c r="C55" s="13" t="s">
        <v>6</v>
      </c>
      <c r="F55">
        <f>IF(AND(報酬月額算出!$D$16&gt;=B55),計算表シート!A55,0)</f>
        <v>0</v>
      </c>
    </row>
    <row r="56" spans="1:7" x14ac:dyDescent="0.15">
      <c r="C56" s="13"/>
    </row>
    <row r="57" spans="1:7" x14ac:dyDescent="0.15">
      <c r="C57" s="13"/>
    </row>
    <row r="58" spans="1:7" x14ac:dyDescent="0.15">
      <c r="C58" s="13"/>
    </row>
    <row r="60" spans="1:7" x14ac:dyDescent="0.15">
      <c r="D60" s="41" t="s">
        <v>1</v>
      </c>
      <c r="E60" s="48"/>
      <c r="F60" s="7">
        <f>SUM(F6:F59)</f>
        <v>58000</v>
      </c>
      <c r="G60" s="8" t="s">
        <v>0</v>
      </c>
    </row>
  </sheetData>
  <mergeCells count="2">
    <mergeCell ref="B4:D4"/>
    <mergeCell ref="D60:E6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報酬月額算出</vt:lpstr>
      <vt:lpstr>計算表シート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ほんゆき</dc:creator>
  <cp:lastPrinted>2018-05-22T02:50:48Z</cp:lastPrinted>
  <dcterms:created xsi:type="dcterms:W3CDTF">2016-11-16T07:33:36Z</dcterms:created>
  <dcterms:modified xsi:type="dcterms:W3CDTF">2018-05-22T02:51:02Z</dcterms:modified>
</cp:coreProperties>
</file>